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6608" windowHeight="9432"/>
  </bookViews>
  <sheets>
    <sheet name="CAMAC Report" sheetId="1" r:id="rId1"/>
  </sheets>
  <externalReferences>
    <externalReference r:id="rId2"/>
    <externalReference r:id="rId3"/>
  </externalReferences>
  <definedNames>
    <definedName name="_xlnm._FilterDatabase" localSheetId="0" hidden="1">'CAMAC Report'!$A$8:$AB$154</definedName>
    <definedName name="AppnB">[1]Finance!$A:$R</definedName>
    <definedName name="list1">#REF!</definedName>
    <definedName name="narr">'[2]Header Sheet'!$B$16</definedName>
    <definedName name="_xlnm.Print_Area" localSheetId="0">'CAMAC Report'!$C$5:$Y$169</definedName>
    <definedName name="Scores">#REF!</definedName>
    <definedName name="Z_04405C36_D87D_4F86_A2F0_21904C4CE7E9_.wvu.Cols" localSheetId="0" hidden="1">'CAMAC Report'!$F:$G</definedName>
    <definedName name="Z_04405C36_D87D_4F86_A2F0_21904C4CE7E9_.wvu.FilterData" localSheetId="0" hidden="1">'CAMAC Report'!$A$8:$AB$154</definedName>
    <definedName name="Z_04405C36_D87D_4F86_A2F0_21904C4CE7E9_.wvu.PrintArea" localSheetId="0" hidden="1">'CAMAC Report'!$C$5:$Y$169</definedName>
    <definedName name="Z_0A38E5F7_5A73_4CE5_9928_0DE57B6183B6_.wvu.Cols" localSheetId="0" hidden="1">'CAMAC Report'!$F:$G</definedName>
    <definedName name="Z_0A38E5F7_5A73_4CE5_9928_0DE57B6183B6_.wvu.FilterData" localSheetId="0" hidden="1">'CAMAC Report'!$A$8:$AB$154</definedName>
    <definedName name="Z_0A38E5F7_5A73_4CE5_9928_0DE57B6183B6_.wvu.PrintArea" localSheetId="0" hidden="1">'CAMAC Report'!$C$5:$Y$169</definedName>
    <definedName name="Z_2E229412_4AEE_482A_B267_1E4280F77C29_.wvu.Cols" localSheetId="0" hidden="1">'CAMAC Report'!$D:$D,'CAMAC Report'!$U:$U</definedName>
    <definedName name="Z_2E229412_4AEE_482A_B267_1E4280F77C29_.wvu.FilterData" localSheetId="0" hidden="1">'CAMAC Report'!$A$8:$AB$154</definedName>
    <definedName name="Z_2E229412_4AEE_482A_B267_1E4280F77C29_.wvu.PrintArea" localSheetId="0" hidden="1">'CAMAC Report'!$C$5:$Y$169</definedName>
    <definedName name="Z_2E229412_4AEE_482A_B267_1E4280F77C29_.wvu.Rows" localSheetId="0" hidden="1">'CAMAC Report'!$1:$5</definedName>
    <definedName name="Z_2FC3A95B_E4DC_43C3_8BF0_CA86E5A95C4D_.wvu.Cols" localSheetId="0" hidden="1">'CAMAC Report'!$F:$G</definedName>
    <definedName name="Z_2FC3A95B_E4DC_43C3_8BF0_CA86E5A95C4D_.wvu.FilterData" localSheetId="0" hidden="1">'CAMAC Report'!$A$8:$AB$154</definedName>
    <definedName name="Z_2FC3A95B_E4DC_43C3_8BF0_CA86E5A95C4D_.wvu.PrintArea" localSheetId="0" hidden="1">'CAMAC Report'!$C$5:$Y$169</definedName>
    <definedName name="Z_4DA0206B_118B_4471_B2E1_7AEE9EF952B4_.wvu.Cols" localSheetId="0" hidden="1">'CAMAC Report'!$F:$G</definedName>
    <definedName name="Z_4DA0206B_118B_4471_B2E1_7AEE9EF952B4_.wvu.FilterData" localSheetId="0" hidden="1">'CAMAC Report'!$A$8:$AB$154</definedName>
    <definedName name="Z_4DA0206B_118B_4471_B2E1_7AEE9EF952B4_.wvu.PrintArea" localSheetId="0" hidden="1">'CAMAC Report'!$C$5:$Y$169</definedName>
    <definedName name="Z_5B8140AC_3807_492C_8F97_F475BCFCA810_.wvu.Cols" localSheetId="0" hidden="1">'CAMAC Report'!$A:$B,'CAMAC Report'!$F:$G</definedName>
    <definedName name="Z_5B8140AC_3807_492C_8F97_F475BCFCA810_.wvu.FilterData" localSheetId="0" hidden="1">'CAMAC Report'!$A$8:$AB$154</definedName>
    <definedName name="Z_5B8140AC_3807_492C_8F97_F475BCFCA810_.wvu.PrintArea" localSheetId="0" hidden="1">'CAMAC Report'!$C$5:$Y$169</definedName>
    <definedName name="Z_5B8140AC_3807_492C_8F97_F475BCFCA810_.wvu.Rows" localSheetId="0" hidden="1">'CAMAC Report'!$1:$5</definedName>
    <definedName name="Z_74BE6031_B959_41E5_A00B_6CCE2F1CE2F0_.wvu.Cols" localSheetId="0" hidden="1">'CAMAC Report'!$A:$B,'CAMAC Report'!$I:$J</definedName>
    <definedName name="Z_74BE6031_B959_41E5_A00B_6CCE2F1CE2F0_.wvu.FilterData" localSheetId="0" hidden="1">'CAMAC Report'!$A$8:$AB$154</definedName>
    <definedName name="Z_74BE6031_B959_41E5_A00B_6CCE2F1CE2F0_.wvu.PrintArea" localSheetId="0" hidden="1">'CAMAC Report'!$C$5:$Y$169</definedName>
    <definedName name="Z_74BE6031_B959_41E5_A00B_6CCE2F1CE2F0_.wvu.Rows" localSheetId="0" hidden="1">'CAMAC Report'!$1:$5</definedName>
    <definedName name="Z_809C9C79_4443_4C3F_ADD0_DC674ADB0A79_.wvu.Cols" localSheetId="0" hidden="1">'CAMAC Report'!$D:$D,'CAMAC Report'!$U:$U</definedName>
    <definedName name="Z_809C9C79_4443_4C3F_ADD0_DC674ADB0A79_.wvu.FilterData" localSheetId="0" hidden="1">'CAMAC Report'!$A$8:$AB$154</definedName>
    <definedName name="Z_809C9C79_4443_4C3F_ADD0_DC674ADB0A79_.wvu.PrintArea" localSheetId="0" hidden="1">'CAMAC Report'!$C$5:$Y$169</definedName>
    <definedName name="Z_809C9C79_4443_4C3F_ADD0_DC674ADB0A79_.wvu.Rows" localSheetId="0" hidden="1">'CAMAC Report'!$1:$5</definedName>
    <definedName name="Z_8C786B42_12E1_4EA3_A2E4_56B0AC73AD81_.wvu.Cols" localSheetId="0" hidden="1">'CAMAC Report'!$F:$G</definedName>
    <definedName name="Z_8C786B42_12E1_4EA3_A2E4_56B0AC73AD81_.wvu.FilterData" localSheetId="0" hidden="1">'CAMAC Report'!$A$8:$AB$154</definedName>
    <definedName name="Z_8C786B42_12E1_4EA3_A2E4_56B0AC73AD81_.wvu.PrintArea" localSheetId="0" hidden="1">'CAMAC Report'!$C$5:$Y$169</definedName>
    <definedName name="Z_980551FB_0005_4DFF_9930_7C1614475633_.wvu.Cols" localSheetId="0" hidden="1">'CAMAC Report'!$A:$B,'CAMAC Report'!$F:$G</definedName>
    <definedName name="Z_980551FB_0005_4DFF_9930_7C1614475633_.wvu.FilterData" localSheetId="0" hidden="1">'CAMAC Report'!$A$8:$AB$154</definedName>
    <definedName name="Z_980551FB_0005_4DFF_9930_7C1614475633_.wvu.PrintArea" localSheetId="0" hidden="1">'CAMAC Report'!$C$5:$Y$169</definedName>
    <definedName name="Z_980551FB_0005_4DFF_9930_7C1614475633_.wvu.Rows" localSheetId="0" hidden="1">'CAMAC Report'!$1:$5</definedName>
    <definedName name="Z_A50C0AAD_FFC1_41F0_97B8_B8445D7FBA45_.wvu.Cols" localSheetId="0" hidden="1">'CAMAC Report'!$F:$G</definedName>
    <definedName name="Z_A50C0AAD_FFC1_41F0_97B8_B8445D7FBA45_.wvu.FilterData" localSheetId="0" hidden="1">'CAMAC Report'!$A$8:$AB$154</definedName>
    <definedName name="Z_A50C0AAD_FFC1_41F0_97B8_B8445D7FBA45_.wvu.PrintArea" localSheetId="0" hidden="1">'CAMAC Report'!$C$5:$Y$169</definedName>
    <definedName name="Z_BCDAB77D_34A7_4FC5_B1EB_1B3DC26B553F_.wvu.Cols" localSheetId="0" hidden="1">'CAMAC Report'!$D:$D,'CAMAC Report'!$I:$J,'CAMAC Report'!$U:$U</definedName>
    <definedName name="Z_BCDAB77D_34A7_4FC5_B1EB_1B3DC26B553F_.wvu.FilterData" localSheetId="0" hidden="1">'CAMAC Report'!$A$8:$AB$154</definedName>
    <definedName name="Z_BCDAB77D_34A7_4FC5_B1EB_1B3DC26B553F_.wvu.PrintArea" localSheetId="0" hidden="1">'CAMAC Report'!$C$5:$Y$169</definedName>
    <definedName name="Z_BCDAB77D_34A7_4FC5_B1EB_1B3DC26B553F_.wvu.Rows" localSheetId="0" hidden="1">'CAMAC Report'!$1:$5</definedName>
    <definedName name="Z_CA36ED8E_894B_4F91_96F0_1946B55A8A76_.wvu.Cols" localSheetId="0" hidden="1">'CAMAC Report'!$F:$G</definedName>
    <definedName name="Z_CA36ED8E_894B_4F91_96F0_1946B55A8A76_.wvu.FilterData" localSheetId="0" hidden="1">'CAMAC Report'!$A$8:$AB$154</definedName>
    <definedName name="Z_CA36ED8E_894B_4F91_96F0_1946B55A8A76_.wvu.PrintArea" localSheetId="0" hidden="1">'CAMAC Report'!$C$5:$Y$169</definedName>
    <definedName name="Z_CB3BB1C6_BB73_46AA_A558_2EA88A225DAD_.wvu.FilterData" localSheetId="0" hidden="1">'CAMAC Report'!$A$8:$AB$154</definedName>
    <definedName name="Z_DF5321F9_5084_4896_A99D_A78DE8F02EEB_.wvu.Cols" localSheetId="0" hidden="1">'CAMAC Report'!$D:$D,'CAMAC Report'!$U:$U</definedName>
    <definedName name="Z_DF5321F9_5084_4896_A99D_A78DE8F02EEB_.wvu.FilterData" localSheetId="0" hidden="1">'CAMAC Report'!$A$8:$AB$154</definedName>
    <definedName name="Z_DF5321F9_5084_4896_A99D_A78DE8F02EEB_.wvu.PrintArea" localSheetId="0" hidden="1">'CAMAC Report'!$C$5:$Y$169</definedName>
    <definedName name="Z_DF5321F9_5084_4896_A99D_A78DE8F02EEB_.wvu.Rows" localSheetId="0" hidden="1">'CAMAC Report'!$1:$5</definedName>
    <definedName name="Z_F1CAC79E_8BDA_48C9_A0FF_D78C60DFEF01_.wvu.FilterData" localSheetId="0" hidden="1">'CAMAC Report'!$A$8:$AB$154</definedName>
    <definedName name="Z_FC0CDA7A_3CED_4822_9EF0_0AD384CC37AB_.wvu.FilterData" localSheetId="0" hidden="1">'CAMAC Report'!$A$8:$AB$154</definedName>
    <definedName name="Z_FD61A08B_AB57_43C4_91E7_9EFE8D130E28_.wvu.Cols" localSheetId="0" hidden="1">'CAMAC Report'!$D:$D,'CAMAC Report'!$U:$U</definedName>
    <definedName name="Z_FD61A08B_AB57_43C4_91E7_9EFE8D130E28_.wvu.FilterData" localSheetId="0" hidden="1">'CAMAC Report'!$A$8:$AB$154</definedName>
    <definedName name="Z_FD61A08B_AB57_43C4_91E7_9EFE8D130E28_.wvu.PrintArea" localSheetId="0" hidden="1">'CAMAC Report'!$C$5:$Y$169</definedName>
    <definedName name="Z_FD61A08B_AB57_43C4_91E7_9EFE8D130E28_.wvu.Rows" localSheetId="0" hidden="1">'CAMAC Report'!$1:$5</definedName>
  </definedNames>
  <calcPr calcId="145621"/>
</workbook>
</file>

<file path=xl/calcChain.xml><?xml version="1.0" encoding="utf-8"?>
<calcChain xmlns="http://schemas.openxmlformats.org/spreadsheetml/2006/main">
  <c r="V167" i="1" l="1"/>
  <c r="V166" i="1"/>
  <c r="V165" i="1"/>
  <c r="T165" i="1"/>
  <c r="V164" i="1"/>
  <c r="V163" i="1"/>
  <c r="T163" i="1"/>
  <c r="V162" i="1"/>
  <c r="T162" i="1"/>
  <c r="V161" i="1"/>
  <c r="T161" i="1"/>
  <c r="V160" i="1"/>
  <c r="V159" i="1"/>
  <c r="T159" i="1"/>
  <c r="V158" i="1"/>
  <c r="T150" i="1"/>
  <c r="V149" i="1"/>
  <c r="T149" i="1"/>
  <c r="V148" i="1"/>
  <c r="T148" i="1"/>
  <c r="T147" i="1"/>
  <c r="V147" i="1"/>
  <c r="V146" i="1"/>
  <c r="T146" i="1"/>
  <c r="T145" i="1"/>
  <c r="V145" i="1"/>
  <c r="T144" i="1"/>
  <c r="T143" i="1"/>
  <c r="T142" i="1"/>
  <c r="V142" i="1"/>
  <c r="T141" i="1"/>
  <c r="T140" i="1"/>
  <c r="T139" i="1"/>
  <c r="T138" i="1"/>
  <c r="T137" i="1"/>
  <c r="T136" i="1"/>
  <c r="T135" i="1"/>
  <c r="T134" i="1"/>
  <c r="T133" i="1"/>
  <c r="T132" i="1"/>
  <c r="T131" i="1"/>
  <c r="V130" i="1"/>
  <c r="T130" i="1"/>
  <c r="T129" i="1"/>
  <c r="V129" i="1"/>
  <c r="V128" i="1"/>
  <c r="T127" i="1"/>
  <c r="R151" i="1"/>
  <c r="P151" i="1"/>
  <c r="M151" i="1"/>
  <c r="K151" i="1"/>
  <c r="I151" i="1"/>
  <c r="G151" i="1"/>
  <c r="T125" i="1"/>
  <c r="V125" i="1"/>
  <c r="T124" i="1"/>
  <c r="T123" i="1"/>
  <c r="T122" i="1"/>
  <c r="V121" i="1"/>
  <c r="V120" i="1"/>
  <c r="V119" i="1"/>
  <c r="T119" i="1"/>
  <c r="T118" i="1"/>
  <c r="V118" i="1"/>
  <c r="V117" i="1"/>
  <c r="T117" i="1"/>
  <c r="T116" i="1"/>
  <c r="V116" i="1"/>
  <c r="V115" i="1"/>
  <c r="V114" i="1"/>
  <c r="V111" i="1"/>
  <c r="V110" i="1"/>
  <c r="V109" i="1"/>
  <c r="V108" i="1"/>
  <c r="V107" i="1"/>
  <c r="V106" i="1"/>
  <c r="V105" i="1"/>
  <c r="V104" i="1"/>
  <c r="V103" i="1"/>
  <c r="V102" i="1"/>
  <c r="T101" i="1"/>
  <c r="V100" i="1"/>
  <c r="V99" i="1"/>
  <c r="V98" i="1"/>
  <c r="T98" i="1"/>
  <c r="V97" i="1"/>
  <c r="V96" i="1"/>
  <c r="T96" i="1"/>
  <c r="T92" i="1"/>
  <c r="V92" i="1"/>
  <c r="V91" i="1"/>
  <c r="V90" i="1"/>
  <c r="V89" i="1"/>
  <c r="T89" i="1"/>
  <c r="T88" i="1"/>
  <c r="V88" i="1"/>
  <c r="V87" i="1"/>
  <c r="V86" i="1"/>
  <c r="V85" i="1"/>
  <c r="T84" i="1"/>
  <c r="V83" i="1"/>
  <c r="V82" i="1"/>
  <c r="V81" i="1"/>
  <c r="T80" i="1"/>
  <c r="V79" i="1"/>
  <c r="T79" i="1"/>
  <c r="V78" i="1"/>
  <c r="T77" i="1"/>
  <c r="T76" i="1"/>
  <c r="T75" i="1"/>
  <c r="T74" i="1"/>
  <c r="V74" i="1"/>
  <c r="V73" i="1"/>
  <c r="V72" i="1"/>
  <c r="V71" i="1"/>
  <c r="T70" i="1"/>
  <c r="V70" i="1"/>
  <c r="V69" i="1"/>
  <c r="V68" i="1"/>
  <c r="V67" i="1"/>
  <c r="V66" i="1"/>
  <c r="V65" i="1"/>
  <c r="V64" i="1"/>
  <c r="T63" i="1"/>
  <c r="T62" i="1"/>
  <c r="T61" i="1"/>
  <c r="V61" i="1"/>
  <c r="V60" i="1"/>
  <c r="V59" i="1"/>
  <c r="V58" i="1"/>
  <c r="V57" i="1"/>
  <c r="V56" i="1"/>
  <c r="V55" i="1"/>
  <c r="V54" i="1"/>
  <c r="V53" i="1"/>
  <c r="V52" i="1"/>
  <c r="T52" i="1"/>
  <c r="V51" i="1"/>
  <c r="V50" i="1"/>
  <c r="T49" i="1"/>
  <c r="V49" i="1"/>
  <c r="V48" i="1"/>
  <c r="V47" i="1"/>
  <c r="V46" i="1"/>
  <c r="T46" i="1"/>
  <c r="T45" i="1"/>
  <c r="V45" i="1"/>
  <c r="V44" i="1"/>
  <c r="V43" i="1"/>
  <c r="V42" i="1"/>
  <c r="T42" i="1"/>
  <c r="V41" i="1"/>
  <c r="T41" i="1"/>
  <c r="V40" i="1"/>
  <c r="T40" i="1"/>
  <c r="V39" i="1"/>
  <c r="V38" i="1"/>
  <c r="V37" i="1"/>
  <c r="V36" i="1"/>
  <c r="V34" i="1"/>
  <c r="V33" i="1"/>
  <c r="V31" i="1"/>
  <c r="T31" i="1"/>
  <c r="T30" i="1"/>
  <c r="T29" i="1"/>
  <c r="V29" i="1"/>
  <c r="T28" i="1"/>
  <c r="V27" i="1"/>
  <c r="V26" i="1"/>
  <c r="V25" i="1"/>
  <c r="T24" i="1"/>
  <c r="T23" i="1"/>
  <c r="V23" i="1"/>
  <c r="V22" i="1"/>
  <c r="V21" i="1"/>
  <c r="V20" i="1"/>
  <c r="T20" i="1"/>
  <c r="V19" i="1"/>
  <c r="V18" i="1"/>
  <c r="T18" i="1"/>
  <c r="V16" i="1"/>
  <c r="V15" i="1"/>
  <c r="V14" i="1"/>
  <c r="T14" i="1"/>
  <c r="V13" i="1"/>
  <c r="V11" i="1"/>
  <c r="T11" i="1"/>
  <c r="T10" i="1"/>
  <c r="S126" i="1"/>
  <c r="R126" i="1"/>
  <c r="Q126" i="1"/>
  <c r="P126" i="1"/>
  <c r="N126" i="1"/>
  <c r="M126" i="1"/>
  <c r="L126" i="1"/>
  <c r="K126" i="1"/>
  <c r="J126" i="1"/>
  <c r="I126" i="1"/>
  <c r="H126" i="1"/>
  <c r="G126" i="1"/>
  <c r="F126" i="1"/>
  <c r="F151" i="1" l="1"/>
  <c r="F152" i="1" s="1"/>
  <c r="H151" i="1"/>
  <c r="H152" i="1" s="1"/>
  <c r="V127" i="1"/>
  <c r="J151" i="1"/>
  <c r="J152" i="1" s="1"/>
  <c r="L151" i="1"/>
  <c r="L152" i="1" s="1"/>
  <c r="N151" i="1"/>
  <c r="N152" i="1" s="1"/>
  <c r="O151" i="1"/>
  <c r="Q151" i="1"/>
  <c r="Q152" i="1" s="1"/>
  <c r="S151" i="1"/>
  <c r="S152" i="1" s="1"/>
  <c r="O126" i="1"/>
  <c r="G152" i="1"/>
  <c r="I152" i="1"/>
  <c r="K152" i="1"/>
  <c r="M152" i="1"/>
  <c r="P152" i="1"/>
  <c r="R152" i="1"/>
  <c r="O152" i="1" l="1"/>
</calcChain>
</file>

<file path=xl/sharedStrings.xml><?xml version="1.0" encoding="utf-8"?>
<sst xmlns="http://schemas.openxmlformats.org/spreadsheetml/2006/main" count="1067" uniqueCount="519">
  <si>
    <t>Month</t>
  </si>
  <si>
    <t>September</t>
  </si>
  <si>
    <t>Cost Centre</t>
  </si>
  <si>
    <t>Service Area</t>
  </si>
  <si>
    <t>Capital Scheme</t>
  </si>
  <si>
    <t>Project Sponsor</t>
  </si>
  <si>
    <t>Project Manager</t>
  </si>
  <si>
    <t xml:space="preserve">Total Budget                                               </t>
  </si>
  <si>
    <t xml:space="preserve">Spend over Previous 5 Years                                </t>
  </si>
  <si>
    <t>Budget Allocated to Future Years</t>
  </si>
  <si>
    <t>Original Budget 2014/15</t>
  </si>
  <si>
    <t>2013/14 Year End carry forwards</t>
  </si>
  <si>
    <t>Original Budget with carry forwards 2014/15</t>
  </si>
  <si>
    <t>Latest Budget 2014/15</t>
  </si>
  <si>
    <t>Profiled Budget 2014/15</t>
  </si>
  <si>
    <t>Spend to 30th Sept 2014</t>
  </si>
  <si>
    <t xml:space="preserve">Variance to Profiled Budget at 30th Sept 2014 </t>
  </si>
  <si>
    <t>Projected Outturn at 30th Sept 2014</t>
  </si>
  <si>
    <t>Outturn Variance to Latest Budget</t>
  </si>
  <si>
    <t xml:space="preserve">Outturn Variance due to Slippage </t>
  </si>
  <si>
    <t xml:space="preserve">Outturn variance due to Over/ Under spend </t>
  </si>
  <si>
    <t>RAG Status</t>
  </si>
  <si>
    <t>Gateway Stage Completed</t>
  </si>
  <si>
    <t>PID Required?</t>
  </si>
  <si>
    <t>PID Received?</t>
  </si>
  <si>
    <t>PID Approved by CAMAC</t>
  </si>
  <si>
    <t>PM Comments</t>
  </si>
  <si>
    <t>£</t>
  </si>
  <si>
    <t>B0087</t>
  </si>
  <si>
    <t>S13</t>
  </si>
  <si>
    <t>Property Investment Strategy</t>
  </si>
  <si>
    <t>David Edwards</t>
  </si>
  <si>
    <t>Jane Winfield</t>
  </si>
  <si>
    <t>No</t>
  </si>
  <si>
    <t>B0077</t>
  </si>
  <si>
    <t>Direct Services Depots</t>
  </si>
  <si>
    <t>Graham Bourton</t>
  </si>
  <si>
    <t>Bruce Thompson</t>
  </si>
  <si>
    <t>R0005</t>
  </si>
  <si>
    <t>S23</t>
  </si>
  <si>
    <t>MT Vehicles/Plant Replacement Programme.</t>
  </si>
  <si>
    <t>Ian Bourton</t>
  </si>
  <si>
    <t>T2270</t>
  </si>
  <si>
    <t>Bin Stores for Council Flats to Assist Recycling</t>
  </si>
  <si>
    <t>Geoff Corps</t>
  </si>
  <si>
    <t>T2273</t>
  </si>
  <si>
    <t>Car Parks Resurfacing</t>
  </si>
  <si>
    <t>Roy Summers</t>
  </si>
  <si>
    <t>Yes</t>
  </si>
  <si>
    <t>T2274</t>
  </si>
  <si>
    <t>Gloucester Green Car Park Waterproofing</t>
  </si>
  <si>
    <t>T2275</t>
  </si>
  <si>
    <t>MOT Service Bay Extension</t>
  </si>
  <si>
    <t>T2276</t>
  </si>
  <si>
    <t>Invest to Save - Bin Washing Service</t>
  </si>
  <si>
    <t>Jeff Ridgely</t>
  </si>
  <si>
    <t>T2277</t>
  </si>
  <si>
    <t>Food waste collection from flats</t>
  </si>
  <si>
    <t>T2279</t>
  </si>
  <si>
    <t>Leys Parking</t>
  </si>
  <si>
    <t>B0086</t>
  </si>
  <si>
    <t xml:space="preserve">Extension to Seacourt Park &amp; Ride (Part of feasibility reports) </t>
  </si>
  <si>
    <t>Nick Twigg</t>
  </si>
  <si>
    <t>F0011</t>
  </si>
  <si>
    <t>Pay &amp; Display Parking in the Car Parks</t>
  </si>
  <si>
    <t>Jason Munro</t>
  </si>
  <si>
    <t>F0012</t>
  </si>
  <si>
    <t>P &amp; R Puchase of Capital Items - Peartree, Redbrid</t>
  </si>
  <si>
    <t>T2280</t>
  </si>
  <si>
    <t>Heavy Goods Vehicle Testing Facility</t>
  </si>
  <si>
    <t>T2281</t>
  </si>
  <si>
    <t>Parking Opposite Blackbird Leys Pool</t>
  </si>
  <si>
    <t>Shaun Hatton</t>
  </si>
  <si>
    <t>A1300</t>
  </si>
  <si>
    <t>S22</t>
  </si>
  <si>
    <t>Playground Refurbishment</t>
  </si>
  <si>
    <t>Ian Brooke</t>
  </si>
  <si>
    <t>Stuart Fitzsimmons</t>
  </si>
  <si>
    <t>Main project complete. Residual budgets to be allocated further improvememts</t>
  </si>
  <si>
    <t>A1301</t>
  </si>
  <si>
    <t>Play Barton</t>
  </si>
  <si>
    <t>A3129</t>
  </si>
  <si>
    <t>Donnington Recreation Ground Improvements</t>
  </si>
  <si>
    <t>This is S106 monies which we still have to undertake feasibility on.</t>
  </si>
  <si>
    <t>A4808</t>
  </si>
  <si>
    <t>Blackbird Leys LC Improvements</t>
  </si>
  <si>
    <t>Lucy Cherry</t>
  </si>
  <si>
    <t>A4810</t>
  </si>
  <si>
    <t>New Build Completion Pool</t>
  </si>
  <si>
    <t>Mace (ext)/Hagan Lewisham (int)</t>
  </si>
  <si>
    <t>A4814</t>
  </si>
  <si>
    <t>Leisure Centre substantive repairs</t>
  </si>
  <si>
    <t>Martin Shaw</t>
  </si>
  <si>
    <t>A4815</t>
  </si>
  <si>
    <t>Leisure Centre Improvement Work</t>
  </si>
  <si>
    <t>Hagan Lewisman</t>
  </si>
  <si>
    <t>A4816</t>
  </si>
  <si>
    <t>Sports Pavilions</t>
  </si>
  <si>
    <t>Mace (ext.)/Hagan Lewisham (into)</t>
  </si>
  <si>
    <t>A4816 Grandpont</t>
  </si>
  <si>
    <t>Sports Pavilions - Grandpont</t>
  </si>
  <si>
    <t>Complete</t>
  </si>
  <si>
    <t>A4816 BBL</t>
  </si>
  <si>
    <t>Sports Pavilions - Blackbird Leys</t>
  </si>
  <si>
    <t>A4816 Cutteslowe</t>
  </si>
  <si>
    <t>Sports Pavilions - Cutteslowe</t>
  </si>
  <si>
    <t xml:space="preserve">On hold to see if we can sucessfully bid for £200,000 funding in February from the Football Foundation </t>
  </si>
  <si>
    <t>A4816 Sandy Lane</t>
  </si>
  <si>
    <t>Sports Pavilions - Sandy Lane</t>
  </si>
  <si>
    <t>A4816 Mace Fees</t>
  </si>
  <si>
    <t>Sports Pavilions - Mace Fees</t>
  </si>
  <si>
    <t>n/a</t>
  </si>
  <si>
    <t>A4816 Other</t>
  </si>
  <si>
    <t>Sports Pavilions - Other</t>
  </si>
  <si>
    <t>A4818</t>
  </si>
  <si>
    <t>Lye Valley &amp; Chiswell Valley Walkways</t>
  </si>
  <si>
    <t>Both projects complete. Site inspections to be undertaken in December before paying the invoice.</t>
  </si>
  <si>
    <t>A4820</t>
  </si>
  <si>
    <t>Upgrade Existing Tennis Courts</t>
  </si>
  <si>
    <t xml:space="preserve">Remains on track </t>
  </si>
  <si>
    <t>A4821</t>
  </si>
  <si>
    <t>Upgrade Existing  Multi-Use Games Area</t>
  </si>
  <si>
    <t>A4826</t>
  </si>
  <si>
    <t>Parks Works ( Fit trails etc)</t>
  </si>
  <si>
    <t>A4827</t>
  </si>
  <si>
    <t>Cowley Outdoor Gym</t>
  </si>
  <si>
    <t>Groundwork (ext) Stuart Fitzsimmons (int)</t>
  </si>
  <si>
    <t>A4828</t>
  </si>
  <si>
    <t>Valentia Road Playground</t>
  </si>
  <si>
    <t>Drainage works complete. Some minor landscaping to be undertaken in 2015</t>
  </si>
  <si>
    <t>A4829</t>
  </si>
  <si>
    <t>Oxford Spires Academy</t>
  </si>
  <si>
    <t>MTP (external) Margaret Stevens (int)</t>
  </si>
  <si>
    <t>A4830</t>
  </si>
  <si>
    <t>Develop new burial space</t>
  </si>
  <si>
    <t>Trevor Jackson</t>
  </si>
  <si>
    <t>A4831</t>
  </si>
  <si>
    <t xml:space="preserve">Three Artificial Turf Cricket Wickets </t>
  </si>
  <si>
    <t>Phil Jones</t>
  </si>
  <si>
    <t>A4835</t>
  </si>
  <si>
    <t>Biomass store at Cutteslowe Park to supply new pool</t>
  </si>
  <si>
    <t>Feasibility studies to be completed</t>
  </si>
  <si>
    <t>B0033</t>
  </si>
  <si>
    <t>Community Centres (Backlog R&amp;M)</t>
  </si>
  <si>
    <t>Mark Spriggs</t>
  </si>
  <si>
    <t>B0048</t>
  </si>
  <si>
    <t>Leisure Cemeteries</t>
  </si>
  <si>
    <t>combine with A4830</t>
  </si>
  <si>
    <t>B0050</t>
  </si>
  <si>
    <t>Leisure - Depots</t>
  </si>
  <si>
    <t>TBA</t>
  </si>
  <si>
    <t>No commentary received. Update from PM required.</t>
  </si>
  <si>
    <t>B0067</t>
  </si>
  <si>
    <t>Fencing Repairs across the City</t>
  </si>
  <si>
    <t>B0079</t>
  </si>
  <si>
    <t>Street Sports Sites</t>
  </si>
  <si>
    <t>Budget to be added to A4821 (Multi-use games areas)</t>
  </si>
  <si>
    <t>B0085</t>
  </si>
  <si>
    <t>Parks &amp; Leisure Toilets</t>
  </si>
  <si>
    <t>Neil Smith</t>
  </si>
  <si>
    <t>Works to be agreed at Cutteslowe Park</t>
  </si>
  <si>
    <t>F7012</t>
  </si>
  <si>
    <t>S11</t>
  </si>
  <si>
    <t>Rose Hill Recreation Ground Improvements</t>
  </si>
  <si>
    <t xml:space="preserve">Part of wider rose Hill project </t>
  </si>
  <si>
    <t>Works under way - due for completion 04/12/14</t>
  </si>
  <si>
    <t>F7022</t>
  </si>
  <si>
    <t>Sunnymeade Park - Enhancement of Play Area Facilities</t>
  </si>
  <si>
    <t>Ian Haynes</t>
  </si>
  <si>
    <t>S106 funds to add to Parks programme of works</t>
  </si>
  <si>
    <t>G1013</t>
  </si>
  <si>
    <t>Dawson Street Gardens</t>
  </si>
  <si>
    <t>No Scheme in place</t>
  </si>
  <si>
    <t>To be removed from Capital Programme</t>
  </si>
  <si>
    <t>G3015</t>
  </si>
  <si>
    <t>NE Marston Croft Road Recreation Ground</t>
  </si>
  <si>
    <t>Mike Scott</t>
  </si>
  <si>
    <t>G3017</t>
  </si>
  <si>
    <t>South Oxford Community Centre Café</t>
  </si>
  <si>
    <t>Paul Atkins</t>
  </si>
  <si>
    <t>Awaiting community association feedback on latest design.  Project intended to be part funded by the association.  Latest costs circa £190k.</t>
  </si>
  <si>
    <t>B0065</t>
  </si>
  <si>
    <t>Parks &amp; Cemetery - Masonry Walls &amp; Path Improvements</t>
  </si>
  <si>
    <t>G6013</t>
  </si>
  <si>
    <t>S01</t>
  </si>
  <si>
    <t>Superconnected Cities</t>
  </si>
  <si>
    <t>Jane Lubbock</t>
  </si>
  <si>
    <t>Gerrard Barker</t>
  </si>
  <si>
    <t>C3039</t>
  </si>
  <si>
    <t>S03</t>
  </si>
  <si>
    <t>ICT Infrastructure</t>
  </si>
  <si>
    <t>Paul Fleming</t>
  </si>
  <si>
    <t>Rolling Programme</t>
  </si>
  <si>
    <t>C3044</t>
  </si>
  <si>
    <t>Software Licences</t>
  </si>
  <si>
    <t>C3045</t>
  </si>
  <si>
    <t>Mobile Working</t>
  </si>
  <si>
    <t>C3046</t>
  </si>
  <si>
    <t>System Integration Capability</t>
  </si>
  <si>
    <t>C3047</t>
  </si>
  <si>
    <t>Oracle 11g Upgrade</t>
  </si>
  <si>
    <t>C3048</t>
  </si>
  <si>
    <t>Server 2008 Upgrade for Idox</t>
  </si>
  <si>
    <t>C3049</t>
  </si>
  <si>
    <t>Source Code Management</t>
  </si>
  <si>
    <t>C3050</t>
  </si>
  <si>
    <t>Tree Management Software</t>
  </si>
  <si>
    <t>C3053</t>
  </si>
  <si>
    <t>New Council website in Drupal</t>
  </si>
  <si>
    <t>C3054</t>
  </si>
  <si>
    <t xml:space="preserve">Purchase of web service (API's) </t>
  </si>
  <si>
    <t>B0003</t>
  </si>
  <si>
    <t>Roof Repairs &amp; Ext Refurbishment 44-46 George St</t>
  </si>
  <si>
    <t>Michael Stewart</t>
  </si>
  <si>
    <t>Awaiting confirmation of RAMP strategy</t>
  </si>
  <si>
    <t>B0027</t>
  </si>
  <si>
    <t>Covered Market - Improvements &amp; Upgrade to Roof</t>
  </si>
  <si>
    <t>B0028</t>
  </si>
  <si>
    <t>Covered Market - New Roof Structures to High St Entrances</t>
  </si>
  <si>
    <t>B0036</t>
  </si>
  <si>
    <t>Investment - Covered Market</t>
  </si>
  <si>
    <t>B0037</t>
  </si>
  <si>
    <t>Car Parks</t>
  </si>
  <si>
    <t>B0040</t>
  </si>
  <si>
    <t>Investment - Broad Street</t>
  </si>
  <si>
    <t>B0041</t>
  </si>
  <si>
    <t>Investment - Misc City Centre Properties</t>
  </si>
  <si>
    <t>Ian Gordon</t>
  </si>
  <si>
    <t>B0043</t>
  </si>
  <si>
    <t>Investment George Street</t>
  </si>
  <si>
    <t>Richard Davison</t>
  </si>
  <si>
    <t>B0044</t>
  </si>
  <si>
    <t>Investment - Outer City</t>
  </si>
  <si>
    <t>Philip Yerburgh</t>
  </si>
  <si>
    <t>B0045</t>
  </si>
  <si>
    <t>Investment - St. Michael’s Street</t>
  </si>
  <si>
    <t>B0046</t>
  </si>
  <si>
    <t>Investment - Ship Street</t>
  </si>
  <si>
    <t>B0052</t>
  </si>
  <si>
    <t>Miscellaneous Properties</t>
  </si>
  <si>
    <t>B0072</t>
  </si>
  <si>
    <t>23-25 Broad Street</t>
  </si>
  <si>
    <t>B0073</t>
  </si>
  <si>
    <t>Clearing Channels under Frideswide Bridge</t>
  </si>
  <si>
    <t>Steve Smith</t>
  </si>
  <si>
    <t>B0078</t>
  </si>
  <si>
    <t>Allotments</t>
  </si>
  <si>
    <t>B0080</t>
  </si>
  <si>
    <t>Templars Square Refurbishment/Relocation</t>
  </si>
  <si>
    <t>B0081</t>
  </si>
  <si>
    <t>Car Parking Oxpens</t>
  </si>
  <si>
    <t>B0088</t>
  </si>
  <si>
    <t>Barns Road Car Park</t>
  </si>
  <si>
    <t>G3018</t>
  </si>
  <si>
    <t>St Ebbes Deaf and Hard of Hearing Centre</t>
  </si>
  <si>
    <t xml:space="preserve">Jane Winfield </t>
  </si>
  <si>
    <t>M5015</t>
  </si>
  <si>
    <t>Old Fire Station</t>
  </si>
  <si>
    <t>T2269</t>
  </si>
  <si>
    <t>Toilet improvements</t>
  </si>
  <si>
    <t>E3511</t>
  </si>
  <si>
    <t>S12</t>
  </si>
  <si>
    <t>Renovation Grants</t>
  </si>
  <si>
    <t>John Copley</t>
  </si>
  <si>
    <t>Ian Wright</t>
  </si>
  <si>
    <t>Discretionary grants being managed in case required for DFG overspend.</t>
  </si>
  <si>
    <t>E3521</t>
  </si>
  <si>
    <t>Disabled Facilities Grants</t>
  </si>
  <si>
    <t>Possible overspend flagged earlier in year -  being managed and possibly using any underspend in  E3511 (Renovation Grants)</t>
  </si>
  <si>
    <t>E3554</t>
  </si>
  <si>
    <t>Additional SALIX Plus funding</t>
  </si>
  <si>
    <t>Jo Colwell</t>
  </si>
  <si>
    <t>E3555</t>
  </si>
  <si>
    <t>Flood Alleviation at Northway &amp; Marston</t>
  </si>
  <si>
    <t>E3556</t>
  </si>
  <si>
    <t>Additional CCTV to Speedwell street</t>
  </si>
  <si>
    <t>Richard Adams</t>
  </si>
  <si>
    <t>Tendering process started in November.</t>
  </si>
  <si>
    <t>F0015</t>
  </si>
  <si>
    <t>Cycle Oxford</t>
  </si>
  <si>
    <t>Jo Colwell/Mai Jarvis</t>
  </si>
  <si>
    <t>G6014</t>
  </si>
  <si>
    <t>CCTV Project</t>
  </si>
  <si>
    <t>Consideration of suite upgrade and cameras in the St Clements area.  To be started after Speedwell St project finishes (E3556).</t>
  </si>
  <si>
    <t>G6015</t>
  </si>
  <si>
    <t>CCTV Rosehill Parade</t>
  </si>
  <si>
    <t>F1323</t>
  </si>
  <si>
    <t>Bridge Over Fiddlers Stream</t>
  </si>
  <si>
    <t>Michael Crofton-Briggs</t>
  </si>
  <si>
    <t>F6013</t>
  </si>
  <si>
    <t>Bullingdon Community Centre - Facility Enhancements</t>
  </si>
  <si>
    <t>Lorriane Freeman</t>
  </si>
  <si>
    <t>F7006</t>
  </si>
  <si>
    <t>Work of Art - Littlemore</t>
  </si>
  <si>
    <t>F7007</t>
  </si>
  <si>
    <t>Woodfarm / Headington Community Centre - Improvements</t>
  </si>
  <si>
    <t>F7008</t>
  </si>
  <si>
    <t>Landscaping Work at Lamarsh Road</t>
  </si>
  <si>
    <t>Stewart Thorpe</t>
  </si>
  <si>
    <t>F7009</t>
  </si>
  <si>
    <t>CCTV Gipsy Lane Campus</t>
  </si>
  <si>
    <t>Karen Crossan</t>
  </si>
  <si>
    <t>S106 funds, will not be started until items E3556 and G6014 have been completed.</t>
  </si>
  <si>
    <t>F7011</t>
  </si>
  <si>
    <t>Headington Environmental Improvements</t>
  </si>
  <si>
    <t>F7019</t>
  </si>
  <si>
    <t>Work of Art Rose Hill</t>
  </si>
  <si>
    <t>S106 Funding to be drawn down</t>
  </si>
  <si>
    <t>F7020</t>
  </si>
  <si>
    <t>Work of Art Shotover View</t>
  </si>
  <si>
    <t>F7023</t>
  </si>
  <si>
    <t>Templars Square Public Safety Measures</t>
  </si>
  <si>
    <t>F7024</t>
  </si>
  <si>
    <t>St Clements Environmental Improvements</t>
  </si>
  <si>
    <t>M5014</t>
  </si>
  <si>
    <t>West End Partnership</t>
  </si>
  <si>
    <t>Michael Crofton Briggs</t>
  </si>
  <si>
    <t>Contribution towards Frideswide Square</t>
  </si>
  <si>
    <t>B0074</t>
  </si>
  <si>
    <t>S32</t>
  </si>
  <si>
    <t>R &amp; D Feasibility Fund</t>
  </si>
  <si>
    <t>Nigel Kennedy</t>
  </si>
  <si>
    <t>Jonathan Marks</t>
  </si>
  <si>
    <t>£100K allocated to fund Redbridge P&amp;R feasibility studies.</t>
  </si>
  <si>
    <t>C3051</t>
  </si>
  <si>
    <t xml:space="preserve">Veriscan Solution, Identity Authentication Solution </t>
  </si>
  <si>
    <t>Scott Warner</t>
  </si>
  <si>
    <t>Installation of 5 scanners complete, software upgrade imminent.</t>
  </si>
  <si>
    <t>C3052</t>
  </si>
  <si>
    <t>Fraud Solutions and Data Warehouse</t>
  </si>
  <si>
    <t>DCLG funding approved, specification to be finalised in Jan 15.</t>
  </si>
  <si>
    <t>B0075</t>
  </si>
  <si>
    <t>Stage 2 Museum of Oxford Development</t>
  </si>
  <si>
    <t>Peter McQuitty</t>
  </si>
  <si>
    <t>Ceri Gorton</t>
  </si>
  <si>
    <t>B0054</t>
  </si>
  <si>
    <t>Town Hall</t>
  </si>
  <si>
    <t>Simon Howick</t>
  </si>
  <si>
    <t>B0068</t>
  </si>
  <si>
    <t>Town Hall - Conference System Refurbishment</t>
  </si>
  <si>
    <t>B0076</t>
  </si>
  <si>
    <t>Town Hall 30s extn refurb</t>
  </si>
  <si>
    <t>B0089</t>
  </si>
  <si>
    <t>Council Chamber Conference System</t>
  </si>
  <si>
    <t>Project cancelled</t>
  </si>
  <si>
    <t>B0090</t>
  </si>
  <si>
    <t xml:space="preserve"> St Aldates Chambers Security</t>
  </si>
  <si>
    <t>Chris Ridges</t>
  </si>
  <si>
    <t>All orders placed and project to start on site by end of January 2015.</t>
  </si>
  <si>
    <t>B0082</t>
  </si>
  <si>
    <t>Garages</t>
  </si>
  <si>
    <t>Stephen Clarke</t>
  </si>
  <si>
    <t>Phil Allmond</t>
  </si>
  <si>
    <t>M5020</t>
  </si>
  <si>
    <t>Empty Homes CPO Revolving Fund</t>
  </si>
  <si>
    <t>David Scholes</t>
  </si>
  <si>
    <t>M5021</t>
  </si>
  <si>
    <t>Equity Loan Scheme for Teachers</t>
  </si>
  <si>
    <t>Steve Northey</t>
  </si>
  <si>
    <t>N5019</t>
  </si>
  <si>
    <t>Property Acquisitions</t>
  </si>
  <si>
    <t>On track for £1m spend by end of 14/15.  1st property acquired 16/12/14.  2 units in the pipeline.  Last one being actively searched for</t>
  </si>
  <si>
    <t>General Fund Sub-Total</t>
  </si>
  <si>
    <t>B0034</t>
  </si>
  <si>
    <t>S24</t>
  </si>
  <si>
    <t>Rose Hill Community Centre</t>
  </si>
  <si>
    <t>Clarkson Alliance (ext)/Nick Twigg (int)</t>
  </si>
  <si>
    <t>N7035</t>
  </si>
  <si>
    <t>Rose Hill Drainage</t>
  </si>
  <si>
    <t>N7030</t>
  </si>
  <si>
    <t>Horspath Road Depot</t>
  </si>
  <si>
    <t>N6384</t>
  </si>
  <si>
    <t>Tower Blocks</t>
  </si>
  <si>
    <t>EC Harris (ext)/Jack Bradley (int)</t>
  </si>
  <si>
    <t>N6385</t>
  </si>
  <si>
    <t>Adaptations for disabled</t>
  </si>
  <si>
    <t>N6386</t>
  </si>
  <si>
    <t>Structural</t>
  </si>
  <si>
    <t>Jonathan Gould</t>
  </si>
  <si>
    <t>N6387</t>
  </si>
  <si>
    <t>Controlled Entry</t>
  </si>
  <si>
    <t>N6388</t>
  </si>
  <si>
    <t>Major Voids</t>
  </si>
  <si>
    <t>Sean Fry</t>
  </si>
  <si>
    <t>N6389</t>
  </si>
  <si>
    <t>Damp-proof works (K&amp;B)</t>
  </si>
  <si>
    <t>N6390</t>
  </si>
  <si>
    <t>Kitchens &amp; Bathrooms</t>
  </si>
  <si>
    <t>N6391</t>
  </si>
  <si>
    <t>Heating</t>
  </si>
  <si>
    <t>N6392</t>
  </si>
  <si>
    <t>Roofing</t>
  </si>
  <si>
    <t>N6393</t>
  </si>
  <si>
    <t>External Doors</t>
  </si>
  <si>
    <t>N6394</t>
  </si>
  <si>
    <t>Windows</t>
  </si>
  <si>
    <t>N6395</t>
  </si>
  <si>
    <t>Electrics</t>
  </si>
  <si>
    <t>N7020</t>
  </si>
  <si>
    <t>Extensions &amp; Major Adaptions</t>
  </si>
  <si>
    <t>N7026</t>
  </si>
  <si>
    <t>Communal Areas</t>
  </si>
  <si>
    <t>Further FRA works completed and works to be programmed</t>
  </si>
  <si>
    <t>N7027</t>
  </si>
  <si>
    <t>Environmental Improvements</t>
  </si>
  <si>
    <t>N7029</t>
  </si>
  <si>
    <t>HCA New Build</t>
  </si>
  <si>
    <t>EC Harris (ext)/A Shaw (int)</t>
  </si>
  <si>
    <t>N7031</t>
  </si>
  <si>
    <t>Homes at Barton</t>
  </si>
  <si>
    <t>EC Harris (ext)/Alan Wylde (int)</t>
  </si>
  <si>
    <t>N7032</t>
  </si>
  <si>
    <t>Great Estates: Estate Enhancements and Regeneration</t>
  </si>
  <si>
    <t>Martin Shaw, Jonathan Gould, Fiona Piercy</t>
  </si>
  <si>
    <t>N7033</t>
  </si>
  <si>
    <t>Energy Efficiency Initiatives</t>
  </si>
  <si>
    <t>Deborah Haynes</t>
  </si>
  <si>
    <t>Project now undertaking Structural, Asbestos checks. Electrical updates required for Phase 1 installs</t>
  </si>
  <si>
    <t>N7036</t>
  </si>
  <si>
    <t>Food Waste Collection</t>
  </si>
  <si>
    <t>N7034</t>
  </si>
  <si>
    <t>Digital Inclusion</t>
  </si>
  <si>
    <t>TBA Helen or Peter McQ</t>
  </si>
  <si>
    <t>HRA Sub-Total</t>
  </si>
  <si>
    <t>Grand Total</t>
  </si>
  <si>
    <t>Approved Capital Budgets 2015/16 - 2017/18</t>
  </si>
  <si>
    <t>Total Budget                                                 (£)</t>
  </si>
  <si>
    <t>Spend over Previous 5 Years                                 (£)</t>
  </si>
  <si>
    <t>Budget Allocated to Future Years                             (£)</t>
  </si>
  <si>
    <t>Latest Budget 2014/15            (£)</t>
  </si>
  <si>
    <t>Profiled Budget 2014/15            (£)</t>
  </si>
  <si>
    <t>Spend to 30th September2014      (£)</t>
  </si>
  <si>
    <t>Variance to Profiled Budget at 30th September2014      (£)</t>
  </si>
  <si>
    <t>Projected Outturn at 30th November 2014 (£)</t>
  </si>
  <si>
    <t>Outturn Variance to Latest Budget     (£)</t>
  </si>
  <si>
    <t>Outturn Variance due to Slippage     (£)</t>
  </si>
  <si>
    <t>Outturn variance due to Over/ Under spend        (£)</t>
  </si>
  <si>
    <t>PID Approved</t>
  </si>
  <si>
    <t>Comments</t>
  </si>
  <si>
    <t>A4832</t>
  </si>
  <si>
    <t>Pavilions Grey Water Harvesting</t>
  </si>
  <si>
    <t>Budget is included with Pavilions Budget in reports to Project Board</t>
  </si>
  <si>
    <t>A4833</t>
  </si>
  <si>
    <t>Horspath Athletics Ground</t>
  </si>
  <si>
    <t>Projects due to commence in future years -for information only</t>
  </si>
  <si>
    <t>A4834</t>
  </si>
  <si>
    <t>Cutteslowe Park Splash Feature</t>
  </si>
  <si>
    <t>A4837</t>
  </si>
  <si>
    <t>Quarry Pavilion</t>
  </si>
  <si>
    <t>B0083</t>
  </si>
  <si>
    <t>East Oxford Project</t>
  </si>
  <si>
    <t>B0084</t>
  </si>
  <si>
    <t>Jericho Community Centre</t>
  </si>
  <si>
    <t>B0032</t>
  </si>
  <si>
    <t>Bury Knowle House</t>
  </si>
  <si>
    <t>B0069</t>
  </si>
  <si>
    <t xml:space="preserve">Corporate Property Planned Maintenance Programme </t>
  </si>
  <si>
    <t>F7010</t>
  </si>
  <si>
    <t>Work of Art Said Business School</t>
  </si>
  <si>
    <t>A4836</t>
  </si>
  <si>
    <t xml:space="preserve">Improve Court Place Farm Car Park </t>
  </si>
  <si>
    <t>Total GF Budgets from 2015/16 onwards</t>
  </si>
  <si>
    <t>Offer has been made to Landlord. Awaiting response.</t>
  </si>
  <si>
    <t>Phase 1 project closure statement now prepared for CAMAG</t>
  </si>
  <si>
    <t>Change to original programme of works. Diamond Place will be deferred, Union Street brought forward</t>
  </si>
  <si>
    <t>No commentary received, update from PM required.</t>
  </si>
  <si>
    <t>Project has started. Update on planned programme will be available by the end of Q3 after some data analysis has been completed.</t>
  </si>
  <si>
    <t>Project at Feasibility Studies Stage. Slippage expected into 2015/16</t>
  </si>
  <si>
    <t>Awaiting decision on planning application meeting to be held on 5 January 2014, if approval granted start on site 14 days after approval to due to call in period.</t>
  </si>
  <si>
    <t>Planning has been granted trial bores are planned to be undertaken, start on site expected Monday 17 November with 80% completion before Christmas break, planning maybe an issue.  Bills of Quantity have now been price contract price of £227k, Direct Services have agreed to absorb cost as only £200k allocated to project.</t>
  </si>
  <si>
    <t>Scheme due to commence following the completion + 3 month period of the new pool development</t>
  </si>
  <si>
    <t>£120K comitted to CSP. Remaining to cover defect works following handover to Fusion. Works in progress at Barton &amp; Ferry Pools. Other works to be identified</t>
  </si>
  <si>
    <t>Ferry Leisure Centre improvements are likely to slip to 2015/16 while new options are considered. Original plans for spin studio and soft play area at Ferry involved the removal of a squash court. Alternative improvement works retaining all existing squash courts are also being considered.</t>
  </si>
  <si>
    <t xml:space="preserve">Grandpont and Blackbird Leys Pavilions are now completed. Direct Services are progressing works at Sandy Lane. Cutteslowe Pavilion is on hold to see if we can attain £200,000 in February for the Football Foundation. </t>
  </si>
  <si>
    <t>On target to complete by year end</t>
  </si>
  <si>
    <t>No commentary received. Update from Project Manager required.</t>
  </si>
  <si>
    <t>Minimal repairs being carried out this year, awaiting strategic review of community centres to determine future spend. Slippage expected into 2015/16</t>
  </si>
  <si>
    <t>On target for completion by year end.</t>
  </si>
  <si>
    <t xml:space="preserve">Concession project is being re-scoped. This is reflected in the forecast position. </t>
  </si>
  <si>
    <t>Detailed design near completion and revised cost estimate to be undertaken.</t>
  </si>
  <si>
    <t>Various projects ongoing. Budget committed but some carry over to 2015-16 is expected.</t>
  </si>
  <si>
    <t>Work on target with agreed programme for 14/15</t>
  </si>
  <si>
    <t>Comprises four projects in Broad Street.  All currently on track to complete this financial year.</t>
  </si>
  <si>
    <t>Window replacements for 33-36 George Street. Costs received from Direct Services over £100K therefore independent view on cost being sought.</t>
  </si>
  <si>
    <t>This relates to the Enterprise centre.  Works are being discussed but no PID will be required as the budget is under £100,000</t>
  </si>
  <si>
    <t>Works complete final account being agreed.</t>
  </si>
  <si>
    <t>Scheme on target, delays in getting contract signed for Decking Contractor, payment could not be made.</t>
  </si>
  <si>
    <t>Project progressing well landlord has made cash settlement offer at £450k against our consultants response at £250k</t>
  </si>
  <si>
    <t>On Target with works programme</t>
  </si>
  <si>
    <t>Project dependant on external funding and risk of not delivering is high. Some slippage expected into 2015/16</t>
  </si>
  <si>
    <t>Cycle City is a programme of projects. Budget has now been allocated to each project.</t>
  </si>
  <si>
    <t>Awaiting new agreement with landowner before commencing</t>
  </si>
  <si>
    <t>PID sent 30/09/14. HLF bid for £2m match funding due to be submitted 14/11/14 with decision due in March 2015.</t>
  </si>
  <si>
    <t>Works to toilets complete.  Two further projects underway.</t>
  </si>
  <si>
    <t>Conference system tender evaluation being carried out.  Project to start during January 2015.</t>
  </si>
  <si>
    <t xml:space="preserve"> Works complete final account being agreed</t>
  </si>
  <si>
    <t>Project slipped to 2015/16</t>
  </si>
  <si>
    <t>Awaiting uptake by eligiable workers</t>
  </si>
  <si>
    <t>Contractors expected on site November 2014. Foundations will be laid and main structure should be constructed by 31st March 2015</t>
  </si>
  <si>
    <t>Acquisition of Land and Building now completed. Capital Programme Management Group requested to review if PID required.</t>
  </si>
  <si>
    <t>Project on schedule, on budget and out to tender.</t>
  </si>
  <si>
    <t>No issues at present</t>
  </si>
  <si>
    <t>Day to Day budget for major structural works</t>
  </si>
  <si>
    <t xml:space="preserve">Contract has been placed and materials on order.  Works to start on site early January 2015. CDM-C in place.
</t>
  </si>
  <si>
    <t>The Capital % element of major works has significantly reduced over  the past few years, now running at 70/30 split. The revenue element of this HRA budget is showing an overspend but these 2 budget lines are on profile.</t>
  </si>
  <si>
    <t>Ad hoc damp prooofing works</t>
  </si>
  <si>
    <t>Slippage is possible due to undertaking other large scale projects, meeting has been held to review outstanding units for 2014/15. Contracts team to issue Finance revised profile for remaining months.</t>
  </si>
  <si>
    <t>Team have caught up with programme, on target with agreed number of units for 2014/15</t>
  </si>
  <si>
    <t>Project currently proceeding within projected timescales.  Virement requested from windows project.</t>
  </si>
  <si>
    <t>Works intended to be procured from an existing framework agreement contract.   Procurement preparing report for Director sign-off.  Contract still intended to be passed to Direct Services for installation starting early 2015.</t>
  </si>
  <si>
    <t>Works intended to be procured from an existing framework agreement contract.   Procurement preparing report for Director sign-off.  Virement to Kitchens &amp; Bathrooms requested</t>
  </si>
  <si>
    <t>Budget allocation for HRA dwellings, team have been asked to undertake work in communal areas. Bruce Thompson to speak to Jonathan Gould about transferring these costs to N7020, otherwise the agreed number of dwelling units cannot be achieved in this year.</t>
  </si>
  <si>
    <t>Fairfax Avenue awaiting tender awared.  3 other addresses awaiting pricing and mobilisation / planning</t>
  </si>
  <si>
    <t>Contracts in place works to start Nov 2014</t>
  </si>
  <si>
    <t>This programme has slipped (4 - 6 weeks), talks are ongoing with the contractor to bring it back on time.  The overall budget is requested to be increased from the digital inclusion project budget.</t>
  </si>
  <si>
    <t xml:space="preserve">
No commentary received. Update from Project Manager required.</t>
  </si>
  <si>
    <t>No commentary. Update from PM required.</t>
  </si>
  <si>
    <t>Project Suspended</t>
  </si>
  <si>
    <t>Capital Budget and Spend as at 30th September 2014 - Appendix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</si>
</sst>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Red]\(#,##0\)"/>
    <numFmt numFmtId="165" formatCode="#,##0_ ;[Red]\-#,##0\ "/>
  </numFmts>
  <fonts count="26">
    <font>
      <sz val="10"/>
      <name val="Geneva"/>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9"/>
      <name val="Calibri"/>
      <family val="2"/>
    </font>
    <font>
      <b/>
      <sz val="14"/>
      <name val="Arial"/>
      <family val="2"/>
    </font>
    <font>
      <b/>
      <sz val="22"/>
      <name val="Arial"/>
      <family val="2"/>
    </font>
    <font>
      <sz val="10"/>
      <name val="Arial"/>
      <family val="2"/>
    </font>
    <font>
      <b/>
      <sz val="11"/>
      <name val="Arial"/>
      <family val="2"/>
    </font>
    <font>
      <u/>
      <sz val="10"/>
      <color theme="10"/>
      <name val="Geneva"/>
    </font>
    <font>
      <sz val="12"/>
      <name val="Arial"/>
      <family val="2"/>
    </font>
    <font>
      <b/>
      <sz val="10"/>
      <name val="Arial"/>
      <family val="2"/>
    </font>
    <font>
      <sz val="9"/>
      <name val="Arial"/>
      <family val="2"/>
    </font>
    <font>
      <sz val="10"/>
      <color theme="0"/>
      <name val="Arial"/>
      <family val="2"/>
    </font>
    <font>
      <sz val="11"/>
      <color theme="1"/>
      <name val="Times New Roman"/>
      <family val="1"/>
    </font>
    <font>
      <sz val="10"/>
      <color rgb="FFFF0000"/>
      <name val="Arial"/>
      <family val="2"/>
    </font>
    <font>
      <b/>
      <sz val="11"/>
      <color theme="1"/>
      <name val="Arial"/>
      <family val="2"/>
    </font>
    <font>
      <b/>
      <sz val="14"/>
      <color theme="1"/>
      <name val="Arial"/>
      <family val="2"/>
    </font>
    <font>
      <sz val="10"/>
      <color theme="1"/>
      <name val="Arial"/>
      <family val="2"/>
    </font>
    <font>
      <sz val="9"/>
      <name val="Comic Sans MS"/>
      <family val="4"/>
    </font>
    <font>
      <sz val="11"/>
      <color indexed="8"/>
      <name val="Calibri"/>
      <family val="2"/>
    </font>
    <font>
      <b/>
      <sz val="11"/>
      <color rgb="FFFF0000"/>
      <name val="Calibri"/>
      <family val="2"/>
      <scheme val="minor"/>
    </font>
    <font>
      <sz val="9"/>
      <color rgb="FFFF0000"/>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indexed="4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1">
    <xf numFmtId="0" fontId="0" fillId="0" borderId="0"/>
    <xf numFmtId="0" fontId="2" fillId="0" borderId="0"/>
    <xf numFmtId="0" fontId="10" fillId="0" borderId="0"/>
    <xf numFmtId="43" fontId="10" fillId="0" borderId="0" applyFont="0" applyFill="0" applyBorder="0" applyAlignment="0" applyProtection="0"/>
    <xf numFmtId="0" fontId="12" fillId="0" borderId="0" applyNumberFormat="0" applyFill="0" applyBorder="0" applyAlignment="0" applyProtection="0"/>
    <xf numFmtId="43" fontId="2" fillId="0" borderId="0" applyFont="0" applyFill="0" applyBorder="0" applyAlignment="0" applyProtection="0"/>
    <xf numFmtId="165" fontId="22" fillId="0" borderId="0">
      <alignment vertical="top"/>
    </xf>
    <xf numFmtId="43" fontId="1"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23" fillId="0" borderId="0"/>
    <xf numFmtId="0" fontId="1" fillId="0" borderId="0"/>
    <xf numFmtId="0" fontId="10" fillId="0" borderId="0"/>
    <xf numFmtId="0" fontId="1"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cellStyleXfs>
  <cellXfs count="159">
    <xf numFmtId="0" fontId="0" fillId="0" borderId="0" xfId="0"/>
    <xf numFmtId="164" fontId="2" fillId="0" borderId="0" xfId="1" applyNumberFormat="1"/>
    <xf numFmtId="164" fontId="2" fillId="0" borderId="0" xfId="1" applyNumberFormat="1" applyFont="1"/>
    <xf numFmtId="164" fontId="5" fillId="0" borderId="0" xfId="1" applyNumberFormat="1" applyFont="1" applyAlignment="1">
      <alignment horizontal="center"/>
    </xf>
    <xf numFmtId="164" fontId="7" fillId="0" borderId="0" xfId="1" applyNumberFormat="1" applyFont="1"/>
    <xf numFmtId="164" fontId="11" fillId="3" borderId="9" xfId="2" applyNumberFormat="1" applyFont="1" applyFill="1" applyBorder="1" applyAlignment="1">
      <alignment horizontal="center" vertical="center" wrapText="1"/>
    </xf>
    <xf numFmtId="164" fontId="11" fillId="3" borderId="10" xfId="2" applyNumberFormat="1" applyFont="1" applyFill="1" applyBorder="1" applyAlignment="1">
      <alignment horizontal="center" vertical="center" wrapText="1"/>
    </xf>
    <xf numFmtId="164" fontId="11" fillId="3" borderId="10" xfId="3" applyNumberFormat="1" applyFont="1" applyFill="1" applyBorder="1" applyAlignment="1">
      <alignment horizontal="center" vertical="center" wrapText="1"/>
    </xf>
    <xf numFmtId="164" fontId="11" fillId="3" borderId="11" xfId="3" applyNumberFormat="1" applyFont="1" applyFill="1" applyBorder="1" applyAlignment="1">
      <alignment horizontal="center" vertical="center" wrapText="1"/>
    </xf>
    <xf numFmtId="164" fontId="11" fillId="4" borderId="10" xfId="3" applyNumberFormat="1" applyFont="1" applyFill="1" applyBorder="1" applyAlignment="1">
      <alignment horizontal="center" vertical="center" wrapText="1"/>
    </xf>
    <xf numFmtId="164" fontId="11" fillId="3" borderId="15" xfId="2" applyNumberFormat="1" applyFont="1" applyFill="1" applyBorder="1" applyAlignment="1">
      <alignment horizontal="center" vertical="center" wrapText="1"/>
    </xf>
    <xf numFmtId="164" fontId="11" fillId="3" borderId="15" xfId="3" applyNumberFormat="1" applyFont="1" applyFill="1" applyBorder="1" applyAlignment="1">
      <alignment horizontal="center" vertical="center" wrapText="1"/>
    </xf>
    <xf numFmtId="164" fontId="11" fillId="3" borderId="16" xfId="3" applyNumberFormat="1" applyFont="1" applyFill="1" applyBorder="1" applyAlignment="1">
      <alignment horizontal="center" vertical="center" wrapText="1"/>
    </xf>
    <xf numFmtId="164" fontId="11" fillId="4" borderId="15" xfId="3" applyNumberFormat="1" applyFont="1" applyFill="1" applyBorder="1" applyAlignment="1">
      <alignment horizontal="center" vertical="center" wrapText="1"/>
    </xf>
    <xf numFmtId="164" fontId="12" fillId="0" borderId="4" xfId="4" applyNumberFormat="1" applyFill="1" applyBorder="1" applyAlignment="1">
      <alignment vertical="top"/>
    </xf>
    <xf numFmtId="164" fontId="10" fillId="0" borderId="19" xfId="2" applyNumberFormat="1" applyFont="1" applyFill="1" applyBorder="1" applyAlignment="1">
      <alignment vertical="top"/>
    </xf>
    <xf numFmtId="164" fontId="10" fillId="0" borderId="4" xfId="2" applyNumberFormat="1" applyFont="1" applyFill="1" applyBorder="1" applyAlignment="1">
      <alignment vertical="top"/>
    </xf>
    <xf numFmtId="164" fontId="10" fillId="0" borderId="20" xfId="2" applyNumberFormat="1" applyFont="1" applyFill="1" applyBorder="1" applyAlignment="1">
      <alignment vertical="top"/>
    </xf>
    <xf numFmtId="164" fontId="10" fillId="0" borderId="21" xfId="2" applyNumberFormat="1" applyFont="1" applyFill="1" applyBorder="1" applyAlignment="1">
      <alignment vertical="top"/>
    </xf>
    <xf numFmtId="164" fontId="10" fillId="0" borderId="22" xfId="5" applyNumberFormat="1" applyFont="1" applyFill="1" applyBorder="1" applyAlignment="1">
      <alignment horizontal="right" vertical="top"/>
    </xf>
    <xf numFmtId="164" fontId="10" fillId="0" borderId="20" xfId="5" applyNumberFormat="1" applyFont="1" applyFill="1" applyBorder="1" applyAlignment="1">
      <alignment vertical="top"/>
    </xf>
    <xf numFmtId="164" fontId="10" fillId="0" borderId="15" xfId="5" applyNumberFormat="1" applyFont="1" applyFill="1" applyBorder="1" applyAlignment="1">
      <alignment vertical="top"/>
    </xf>
    <xf numFmtId="0" fontId="13" fillId="5" borderId="20" xfId="0" applyFont="1" applyFill="1" applyBorder="1" applyAlignment="1" applyProtection="1">
      <protection locked="0"/>
    </xf>
    <xf numFmtId="164" fontId="11" fillId="0" borderId="15" xfId="3" applyNumberFormat="1" applyFont="1" applyFill="1" applyBorder="1" applyAlignment="1">
      <alignment horizontal="center" vertical="top"/>
    </xf>
    <xf numFmtId="164" fontId="14" fillId="3" borderId="15" xfId="3" applyNumberFormat="1" applyFont="1" applyFill="1" applyBorder="1" applyAlignment="1">
      <alignment horizontal="center" vertical="top"/>
    </xf>
    <xf numFmtId="164" fontId="14" fillId="0" borderId="0" xfId="3" applyNumberFormat="1" applyFont="1" applyFill="1" applyBorder="1" applyAlignment="1">
      <alignment horizontal="center" vertical="top"/>
    </xf>
    <xf numFmtId="164" fontId="14" fillId="0" borderId="15" xfId="3" applyNumberFormat="1" applyFont="1" applyFill="1" applyBorder="1" applyAlignment="1">
      <alignment horizontal="center" vertical="top"/>
    </xf>
    <xf numFmtId="0" fontId="15" fillId="6" borderId="23" xfId="1" applyNumberFormat="1" applyFont="1" applyFill="1" applyBorder="1" applyAlignment="1">
      <alignment vertical="center" wrapText="1"/>
    </xf>
    <xf numFmtId="164" fontId="10" fillId="0" borderId="15" xfId="2" applyNumberFormat="1" applyFont="1" applyFill="1" applyBorder="1" applyAlignment="1">
      <alignment vertical="top"/>
    </xf>
    <xf numFmtId="164" fontId="10" fillId="0" borderId="24" xfId="5" applyNumberFormat="1" applyFont="1" applyFill="1" applyBorder="1" applyAlignment="1">
      <alignment horizontal="right" vertical="top"/>
    </xf>
    <xf numFmtId="164" fontId="10" fillId="0" borderId="24" xfId="5" applyNumberFormat="1" applyFont="1" applyFill="1" applyBorder="1" applyAlignment="1">
      <alignment vertical="top"/>
    </xf>
    <xf numFmtId="0" fontId="13" fillId="5" borderId="15" xfId="0" applyFont="1" applyFill="1" applyBorder="1" applyAlignment="1" applyProtection="1">
      <protection locked="0"/>
    </xf>
    <xf numFmtId="164" fontId="15" fillId="6" borderId="23" xfId="1" applyNumberFormat="1" applyFont="1" applyFill="1" applyBorder="1" applyAlignment="1">
      <alignment vertical="center" wrapText="1"/>
    </xf>
    <xf numFmtId="164" fontId="10" fillId="0" borderId="4" xfId="2" applyNumberFormat="1" applyFill="1" applyBorder="1" applyAlignment="1">
      <alignment vertical="top"/>
    </xf>
    <xf numFmtId="164" fontId="15" fillId="0" borderId="23" xfId="1" applyNumberFormat="1" applyFont="1" applyBorder="1" applyAlignment="1">
      <alignment vertical="center" wrapText="1"/>
    </xf>
    <xf numFmtId="164" fontId="15" fillId="0" borderId="23" xfId="3" applyNumberFormat="1" applyFont="1" applyFill="1" applyBorder="1" applyAlignment="1">
      <alignment horizontal="left" vertical="top" wrapText="1"/>
    </xf>
    <xf numFmtId="164" fontId="10" fillId="0" borderId="4" xfId="2" applyNumberFormat="1" applyFill="1" applyBorder="1"/>
    <xf numFmtId="0" fontId="12" fillId="0" borderId="0" xfId="4"/>
    <xf numFmtId="164" fontId="16" fillId="0" borderId="19" xfId="2" applyNumberFormat="1" applyFont="1" applyFill="1" applyBorder="1" applyAlignment="1">
      <alignment vertical="top"/>
    </xf>
    <xf numFmtId="164" fontId="11" fillId="0" borderId="15" xfId="3" applyNumberFormat="1" applyFont="1" applyFill="1" applyBorder="1" applyAlignment="1">
      <alignment horizontal="center" vertical="top" wrapText="1"/>
    </xf>
    <xf numFmtId="164" fontId="2" fillId="0" borderId="0" xfId="1" applyNumberFormat="1" applyFill="1"/>
    <xf numFmtId="164" fontId="10" fillId="0" borderId="24" xfId="5" applyNumberFormat="1" applyFont="1" applyFill="1" applyBorder="1" applyAlignment="1">
      <alignment horizontal="left" vertical="top"/>
    </xf>
    <xf numFmtId="0" fontId="17" fillId="0" borderId="0" xfId="1" applyFont="1"/>
    <xf numFmtId="164" fontId="10" fillId="0" borderId="4" xfId="2" applyNumberFormat="1" applyFont="1" applyFill="1" applyBorder="1" applyAlignment="1">
      <alignment horizontal="left" vertical="top" wrapText="1"/>
    </xf>
    <xf numFmtId="164" fontId="2" fillId="0" borderId="0" xfId="1" applyNumberFormat="1" applyBorder="1"/>
    <xf numFmtId="164" fontId="10" fillId="7" borderId="19" xfId="2" applyNumberFormat="1" applyFont="1" applyFill="1" applyBorder="1" applyAlignment="1">
      <alignment vertical="top"/>
    </xf>
    <xf numFmtId="164" fontId="11" fillId="0" borderId="16" xfId="3" applyNumberFormat="1" applyFont="1" applyFill="1" applyBorder="1" applyAlignment="1">
      <alignment horizontal="center" vertical="top"/>
    </xf>
    <xf numFmtId="164" fontId="11" fillId="3" borderId="25" xfId="2" applyNumberFormat="1" applyFont="1" applyFill="1" applyBorder="1" applyAlignment="1">
      <alignment vertical="center" wrapText="1"/>
    </xf>
    <xf numFmtId="164" fontId="11" fillId="3" borderId="26" xfId="2" applyNumberFormat="1" applyFont="1" applyFill="1" applyBorder="1" applyAlignment="1">
      <alignment vertical="center" wrapText="1"/>
    </xf>
    <xf numFmtId="164" fontId="11" fillId="3" borderId="25" xfId="2" applyNumberFormat="1" applyFont="1" applyFill="1" applyBorder="1" applyAlignment="1">
      <alignment horizontal="left" vertical="center" wrapText="1"/>
    </xf>
    <xf numFmtId="164" fontId="11" fillId="3" borderId="27" xfId="2" applyNumberFormat="1" applyFont="1" applyFill="1" applyBorder="1" applyAlignment="1">
      <alignment horizontal="right" vertical="center" wrapText="1"/>
    </xf>
    <xf numFmtId="164" fontId="11" fillId="3" borderId="28" xfId="2" applyNumberFormat="1" applyFont="1" applyFill="1" applyBorder="1" applyAlignment="1">
      <alignment horizontal="right" vertical="center" wrapText="1"/>
    </xf>
    <xf numFmtId="164" fontId="11" fillId="3" borderId="29" xfId="2" applyNumberFormat="1" applyFont="1" applyFill="1" applyBorder="1" applyAlignment="1">
      <alignment horizontal="right" vertical="center" wrapText="1"/>
    </xf>
    <xf numFmtId="164" fontId="11" fillId="4" borderId="30" xfId="3" applyNumberFormat="1" applyFont="1" applyFill="1" applyBorder="1" applyAlignment="1">
      <alignment horizontal="right" vertical="center" wrapText="1"/>
    </xf>
    <xf numFmtId="164" fontId="11" fillId="4" borderId="30" xfId="3" applyNumberFormat="1" applyFont="1" applyFill="1" applyBorder="1" applyAlignment="1">
      <alignment horizontal="center" vertical="center" wrapText="1"/>
    </xf>
    <xf numFmtId="164" fontId="11" fillId="4" borderId="28" xfId="3" applyNumberFormat="1" applyFont="1" applyFill="1" applyBorder="1" applyAlignment="1">
      <alignment horizontal="center" vertical="center" wrapText="1"/>
    </xf>
    <xf numFmtId="164" fontId="10" fillId="0" borderId="16" xfId="2" applyNumberFormat="1" applyFont="1" applyFill="1" applyBorder="1" applyAlignment="1">
      <alignment vertical="top"/>
    </xf>
    <xf numFmtId="164" fontId="10" fillId="0" borderId="4" xfId="2" applyNumberFormat="1" applyFill="1" applyBorder="1" applyAlignment="1">
      <alignment vertical="center"/>
    </xf>
    <xf numFmtId="164" fontId="11" fillId="0" borderId="15" xfId="3" applyNumberFormat="1" applyFont="1" applyFill="1" applyBorder="1" applyAlignment="1">
      <alignment horizontal="center" vertical="center"/>
    </xf>
    <xf numFmtId="164" fontId="18" fillId="0" borderId="31" xfId="2" applyNumberFormat="1" applyFont="1" applyFill="1" applyBorder="1" applyAlignment="1">
      <alignment vertical="top"/>
    </xf>
    <xf numFmtId="164" fontId="18" fillId="0" borderId="32" xfId="2" applyNumberFormat="1" applyFont="1" applyFill="1" applyBorder="1" applyAlignment="1">
      <alignment vertical="top"/>
    </xf>
    <xf numFmtId="164" fontId="10" fillId="0" borderId="33" xfId="5" applyNumberFormat="1" applyFont="1" applyFill="1" applyBorder="1" applyAlignment="1">
      <alignment horizontal="right" vertical="top"/>
    </xf>
    <xf numFmtId="164" fontId="10" fillId="0" borderId="31" xfId="5" applyNumberFormat="1" applyFont="1" applyFill="1" applyBorder="1" applyAlignment="1">
      <alignment vertical="top"/>
    </xf>
    <xf numFmtId="164" fontId="19" fillId="3" borderId="27" xfId="1" applyNumberFormat="1" applyFont="1" applyFill="1" applyBorder="1"/>
    <xf numFmtId="164" fontId="11" fillId="4" borderId="27" xfId="3" applyNumberFormat="1" applyFont="1" applyFill="1" applyBorder="1" applyAlignment="1">
      <alignment horizontal="right" vertical="center" wrapText="1"/>
    </xf>
    <xf numFmtId="164" fontId="11" fillId="4" borderId="1" xfId="3" applyNumberFormat="1" applyFont="1" applyFill="1" applyBorder="1" applyAlignment="1">
      <alignment horizontal="center" vertical="center" wrapText="1"/>
    </xf>
    <xf numFmtId="164" fontId="11" fillId="4" borderId="2" xfId="3" applyNumberFormat="1" applyFont="1" applyFill="1" applyBorder="1" applyAlignment="1">
      <alignment horizontal="center" vertical="center" wrapText="1"/>
    </xf>
    <xf numFmtId="164" fontId="11" fillId="4" borderId="3" xfId="3" applyNumberFormat="1" applyFont="1" applyFill="1" applyBorder="1" applyAlignment="1">
      <alignment horizontal="center" vertical="center" wrapText="1"/>
    </xf>
    <xf numFmtId="164" fontId="19" fillId="0" borderId="0" xfId="1" applyNumberFormat="1" applyFont="1"/>
    <xf numFmtId="164" fontId="8" fillId="3" borderId="25" xfId="2" applyNumberFormat="1" applyFont="1" applyFill="1" applyBorder="1" applyAlignment="1">
      <alignment wrapText="1"/>
    </xf>
    <xf numFmtId="164" fontId="8" fillId="3" borderId="26" xfId="2" applyNumberFormat="1" applyFont="1" applyFill="1" applyBorder="1" applyAlignment="1">
      <alignment wrapText="1"/>
    </xf>
    <xf numFmtId="164" fontId="8" fillId="3" borderId="25" xfId="2" applyNumberFormat="1" applyFont="1" applyFill="1" applyBorder="1" applyAlignment="1">
      <alignment horizontal="left" wrapText="1"/>
    </xf>
    <xf numFmtId="164" fontId="8" fillId="3" borderId="27" xfId="2" applyNumberFormat="1" applyFont="1" applyFill="1" applyBorder="1" applyAlignment="1">
      <alignment horizontal="right" wrapText="1"/>
    </xf>
    <xf numFmtId="164" fontId="8" fillId="3" borderId="28" xfId="2" applyNumberFormat="1" applyFont="1" applyFill="1" applyBorder="1" applyAlignment="1">
      <alignment horizontal="right" wrapText="1"/>
    </xf>
    <xf numFmtId="164" fontId="20" fillId="3" borderId="27" xfId="1" applyNumberFormat="1" applyFont="1" applyFill="1" applyBorder="1" applyAlignment="1">
      <alignment horizontal="right" wrapText="1"/>
    </xf>
    <xf numFmtId="164" fontId="8" fillId="4" borderId="27" xfId="3" applyNumberFormat="1" applyFont="1" applyFill="1" applyBorder="1" applyAlignment="1">
      <alignment horizontal="right" wrapText="1"/>
    </xf>
    <xf numFmtId="164" fontId="8" fillId="4" borderId="34" xfId="3" applyNumberFormat="1" applyFont="1" applyFill="1" applyBorder="1" applyAlignment="1">
      <alignment horizontal="right" wrapText="1"/>
    </xf>
    <xf numFmtId="164" fontId="8" fillId="4" borderId="5" xfId="3" applyNumberFormat="1" applyFont="1" applyFill="1" applyBorder="1" applyAlignment="1">
      <alignment horizontal="center" wrapText="1"/>
    </xf>
    <xf numFmtId="164" fontId="8" fillId="4" borderId="5" xfId="3" applyNumberFormat="1" applyFont="1" applyFill="1" applyBorder="1" applyAlignment="1">
      <alignment horizontal="right" wrapText="1"/>
    </xf>
    <xf numFmtId="164" fontId="8" fillId="4" borderId="6" xfId="3" applyNumberFormat="1" applyFont="1" applyFill="1" applyBorder="1" applyAlignment="1">
      <alignment horizontal="right" wrapText="1"/>
    </xf>
    <xf numFmtId="164" fontId="20" fillId="0" borderId="0" xfId="1" applyNumberFormat="1" applyFont="1" applyAlignment="1">
      <alignment horizontal="right" wrapText="1"/>
    </xf>
    <xf numFmtId="164" fontId="6" fillId="0" borderId="0" xfId="1" applyNumberFormat="1" applyFont="1"/>
    <xf numFmtId="164" fontId="3" fillId="0" borderId="0" xfId="1" applyNumberFormat="1" applyFont="1" applyAlignment="1">
      <alignment horizontal="center"/>
    </xf>
    <xf numFmtId="164" fontId="6" fillId="0" borderId="0" xfId="5" applyNumberFormat="1" applyFont="1"/>
    <xf numFmtId="164" fontId="7" fillId="0" borderId="0" xfId="5" applyNumberFormat="1" applyFont="1"/>
    <xf numFmtId="164" fontId="0" fillId="0" borderId="0" xfId="5" applyNumberFormat="1" applyFont="1"/>
    <xf numFmtId="164" fontId="5" fillId="0" borderId="0" xfId="5" applyNumberFormat="1" applyFont="1" applyAlignment="1">
      <alignment horizontal="center"/>
    </xf>
    <xf numFmtId="164" fontId="14" fillId="0" borderId="25" xfId="2" applyNumberFormat="1" applyFont="1" applyBorder="1" applyAlignment="1">
      <alignment horizontal="center" vertical="top" wrapText="1"/>
    </xf>
    <xf numFmtId="164" fontId="14" fillId="0" borderId="26" xfId="2" applyNumberFormat="1" applyFont="1" applyBorder="1" applyAlignment="1">
      <alignment horizontal="center" vertical="top" wrapText="1"/>
    </xf>
    <xf numFmtId="164" fontId="11" fillId="3" borderId="35" xfId="2" applyNumberFormat="1" applyFont="1" applyFill="1" applyBorder="1" applyAlignment="1">
      <alignment horizontal="center" vertical="center" wrapText="1"/>
    </xf>
    <xf numFmtId="164" fontId="11" fillId="3" borderId="7" xfId="2" applyNumberFormat="1" applyFont="1" applyFill="1" applyBorder="1" applyAlignment="1">
      <alignment horizontal="center" vertical="center" wrapText="1"/>
    </xf>
    <xf numFmtId="164" fontId="11" fillId="3" borderId="30" xfId="2" applyNumberFormat="1" applyFont="1" applyFill="1" applyBorder="1" applyAlignment="1">
      <alignment horizontal="center" vertical="center" wrapText="1"/>
    </xf>
    <xf numFmtId="164" fontId="11" fillId="3" borderId="7" xfId="3" applyNumberFormat="1" applyFont="1" applyFill="1" applyBorder="1" applyAlignment="1">
      <alignment horizontal="center" vertical="center" wrapText="1"/>
    </xf>
    <xf numFmtId="164" fontId="11" fillId="3" borderId="12" xfId="3" applyNumberFormat="1" applyFont="1" applyFill="1" applyBorder="1" applyAlignment="1">
      <alignment horizontal="center" vertical="center" wrapText="1"/>
    </xf>
    <xf numFmtId="164" fontId="11" fillId="4" borderId="7" xfId="3" applyNumberFormat="1" applyFont="1" applyFill="1" applyBorder="1" applyAlignment="1">
      <alignment horizontal="center" vertical="center" wrapText="1"/>
    </xf>
    <xf numFmtId="164" fontId="11" fillId="4" borderId="12" xfId="3" applyNumberFormat="1" applyFont="1" applyFill="1" applyBorder="1" applyAlignment="1">
      <alignment horizontal="center" vertical="center" wrapText="1"/>
    </xf>
    <xf numFmtId="164" fontId="11" fillId="4" borderId="8" xfId="3" applyNumberFormat="1" applyFont="1" applyFill="1" applyBorder="1" applyAlignment="1">
      <alignment horizontal="center" vertical="center" wrapText="1"/>
    </xf>
    <xf numFmtId="164" fontId="10" fillId="0" borderId="1" xfId="2" applyNumberFormat="1" applyFont="1" applyFill="1" applyBorder="1" applyAlignment="1">
      <alignment vertical="top"/>
    </xf>
    <xf numFmtId="164" fontId="10" fillId="0" borderId="8" xfId="2" applyNumberFormat="1" applyFont="1" applyFill="1" applyBorder="1" applyAlignment="1">
      <alignment vertical="top"/>
    </xf>
    <xf numFmtId="164" fontId="10" fillId="0" borderId="7" xfId="2" applyNumberFormat="1" applyFont="1" applyFill="1" applyBorder="1" applyAlignment="1">
      <alignment vertical="top"/>
    </xf>
    <xf numFmtId="164" fontId="10" fillId="8" borderId="7" xfId="2" applyNumberFormat="1" applyFont="1" applyFill="1" applyBorder="1" applyAlignment="1">
      <alignment vertical="top"/>
    </xf>
    <xf numFmtId="164" fontId="10" fillId="0" borderId="7" xfId="5" applyNumberFormat="1" applyFont="1" applyFill="1" applyBorder="1" applyAlignment="1">
      <alignment vertical="top"/>
    </xf>
    <xf numFmtId="0" fontId="13" fillId="5" borderId="7" xfId="0" applyFont="1" applyFill="1" applyBorder="1" applyAlignment="1" applyProtection="1">
      <protection locked="0"/>
    </xf>
    <xf numFmtId="164" fontId="14" fillId="0" borderId="7" xfId="3" applyNumberFormat="1" applyFont="1" applyFill="1" applyBorder="1" applyAlignment="1">
      <alignment horizontal="center" vertical="center"/>
    </xf>
    <xf numFmtId="164" fontId="14" fillId="3" borderId="7" xfId="3" applyNumberFormat="1" applyFont="1" applyFill="1" applyBorder="1" applyAlignment="1">
      <alignment horizontal="center" vertical="top"/>
    </xf>
    <xf numFmtId="164" fontId="14" fillId="0" borderId="3" xfId="3" applyNumberFormat="1" applyFont="1" applyFill="1" applyBorder="1" applyAlignment="1">
      <alignment horizontal="center" vertical="top"/>
    </xf>
    <xf numFmtId="164" fontId="15" fillId="0" borderId="36" xfId="1" applyNumberFormat="1" applyFont="1" applyBorder="1" applyAlignment="1">
      <alignment vertical="center" wrapText="1"/>
    </xf>
    <xf numFmtId="164" fontId="10" fillId="8" borderId="15" xfId="2" applyNumberFormat="1" applyFont="1" applyFill="1" applyBorder="1" applyAlignment="1">
      <alignment vertical="top"/>
    </xf>
    <xf numFmtId="164" fontId="14" fillId="0" borderId="15" xfId="3" applyNumberFormat="1" applyFont="1" applyFill="1" applyBorder="1" applyAlignment="1">
      <alignment horizontal="center" vertical="center"/>
    </xf>
    <xf numFmtId="164" fontId="14" fillId="0" borderId="23" xfId="3" applyNumberFormat="1" applyFont="1" applyFill="1" applyBorder="1" applyAlignment="1">
      <alignment horizontal="center" vertical="top"/>
    </xf>
    <xf numFmtId="164" fontId="10" fillId="0" borderId="0" xfId="5" applyNumberFormat="1" applyFont="1" applyFill="1" applyBorder="1" applyAlignment="1">
      <alignment vertical="top"/>
    </xf>
    <xf numFmtId="164" fontId="10" fillId="0" borderId="34" xfId="2" applyNumberFormat="1" applyFont="1" applyFill="1" applyBorder="1" applyAlignment="1">
      <alignment vertical="top"/>
    </xf>
    <xf numFmtId="164" fontId="10" fillId="0" borderId="32" xfId="2" applyNumberFormat="1" applyFont="1" applyFill="1" applyBorder="1" applyAlignment="1">
      <alignment vertical="top"/>
    </xf>
    <xf numFmtId="164" fontId="21" fillId="0" borderId="34" xfId="1" applyNumberFormat="1" applyFont="1" applyBorder="1"/>
    <xf numFmtId="164" fontId="10" fillId="0" borderId="31" xfId="2" applyNumberFormat="1" applyFont="1" applyFill="1" applyBorder="1" applyAlignment="1">
      <alignment vertical="top"/>
    </xf>
    <xf numFmtId="164" fontId="10" fillId="8" borderId="31" xfId="2" applyNumberFormat="1" applyFont="1" applyFill="1" applyBorder="1" applyAlignment="1">
      <alignment vertical="top"/>
    </xf>
    <xf numFmtId="164" fontId="2" fillId="0" borderId="5" xfId="1" applyNumberFormat="1" applyBorder="1"/>
    <xf numFmtId="164" fontId="14" fillId="0" borderId="31" xfId="3" applyNumberFormat="1" applyFont="1" applyFill="1" applyBorder="1" applyAlignment="1">
      <alignment horizontal="center" vertical="center"/>
    </xf>
    <xf numFmtId="164" fontId="14" fillId="3" borderId="31" xfId="3" applyNumberFormat="1" applyFont="1" applyFill="1" applyBorder="1" applyAlignment="1">
      <alignment horizontal="center" vertical="top"/>
    </xf>
    <xf numFmtId="164" fontId="8" fillId="3" borderId="25" xfId="2" applyNumberFormat="1" applyFont="1" applyFill="1" applyBorder="1" applyAlignment="1">
      <alignment horizontal="right" wrapText="1"/>
    </xf>
    <xf numFmtId="164" fontId="20" fillId="3" borderId="27" xfId="1" applyNumberFormat="1" applyFont="1" applyFill="1" applyBorder="1"/>
    <xf numFmtId="164" fontId="20" fillId="3" borderId="30" xfId="1" applyNumberFormat="1" applyFont="1" applyFill="1" applyBorder="1"/>
    <xf numFmtId="164" fontId="20" fillId="3" borderId="39" xfId="1" applyNumberFormat="1" applyFont="1" applyFill="1" applyBorder="1"/>
    <xf numFmtId="164" fontId="8" fillId="4" borderId="30" xfId="3" applyNumberFormat="1" applyFont="1" applyFill="1" applyBorder="1" applyAlignment="1">
      <alignment horizontal="right" vertical="center" wrapText="1"/>
    </xf>
    <xf numFmtId="164" fontId="8" fillId="4" borderId="39" xfId="3" applyNumberFormat="1" applyFont="1" applyFill="1" applyBorder="1" applyAlignment="1">
      <alignment horizontal="right" vertical="center" wrapText="1"/>
    </xf>
    <xf numFmtId="164" fontId="8" fillId="4" borderId="26" xfId="3" applyNumberFormat="1" applyFont="1" applyFill="1" applyBorder="1" applyAlignment="1">
      <alignment horizontal="right" vertical="center" wrapText="1"/>
    </xf>
    <xf numFmtId="164" fontId="8" fillId="4" borderId="30" xfId="3" applyNumberFormat="1" applyFont="1" applyFill="1" applyBorder="1" applyAlignment="1">
      <alignment horizontal="center" vertical="center" wrapText="1"/>
    </xf>
    <xf numFmtId="164" fontId="8" fillId="4" borderId="28" xfId="3" applyNumberFormat="1" applyFont="1" applyFill="1" applyBorder="1" applyAlignment="1">
      <alignment horizontal="center" vertical="center" wrapText="1"/>
    </xf>
    <xf numFmtId="164" fontId="8" fillId="4" borderId="39" xfId="3" applyNumberFormat="1" applyFont="1" applyFill="1" applyBorder="1" applyAlignment="1">
      <alignment horizontal="center" vertical="center" wrapText="1"/>
    </xf>
    <xf numFmtId="164" fontId="8" fillId="4" borderId="26" xfId="3" applyNumberFormat="1" applyFont="1" applyFill="1" applyBorder="1" applyAlignment="1">
      <alignment horizontal="center" vertical="center" wrapText="1"/>
    </xf>
    <xf numFmtId="164" fontId="20" fillId="0" borderId="0" xfId="1" applyNumberFormat="1" applyFont="1"/>
    <xf numFmtId="164" fontId="4" fillId="0" borderId="0" xfId="5" applyNumberFormat="1" applyFont="1"/>
    <xf numFmtId="164" fontId="24" fillId="0" borderId="0" xfId="5" applyNumberFormat="1" applyFont="1" applyAlignment="1">
      <alignment horizontal="center"/>
    </xf>
    <xf numFmtId="164" fontId="25" fillId="0" borderId="0" xfId="5" applyNumberFormat="1" applyFont="1"/>
    <xf numFmtId="164" fontId="11" fillId="4" borderId="12" xfId="3" applyNumberFormat="1" applyFont="1" applyFill="1" applyBorder="1" applyAlignment="1">
      <alignment horizontal="center" vertical="center" wrapText="1"/>
    </xf>
    <xf numFmtId="164" fontId="11" fillId="4" borderId="17" xfId="3" applyNumberFormat="1" applyFont="1" applyFill="1" applyBorder="1" applyAlignment="1">
      <alignment horizontal="center" vertical="center" wrapText="1"/>
    </xf>
    <xf numFmtId="164" fontId="11" fillId="4" borderId="7" xfId="3" applyNumberFormat="1" applyFont="1" applyFill="1" applyBorder="1" applyAlignment="1">
      <alignment horizontal="center" vertical="center" wrapText="1"/>
    </xf>
    <xf numFmtId="164" fontId="11" fillId="4" borderId="13" xfId="3" applyNumberFormat="1" applyFont="1" applyFill="1" applyBorder="1" applyAlignment="1">
      <alignment horizontal="center" vertical="center" wrapText="1"/>
    </xf>
    <xf numFmtId="164" fontId="11" fillId="4" borderId="3" xfId="3" applyNumberFormat="1" applyFont="1" applyFill="1" applyBorder="1" applyAlignment="1">
      <alignment horizontal="center" vertical="center" wrapText="1"/>
    </xf>
    <xf numFmtId="164" fontId="11" fillId="4" borderId="18" xfId="3" applyNumberFormat="1" applyFont="1" applyFill="1" applyBorder="1" applyAlignment="1">
      <alignment horizontal="center" vertical="center" wrapText="1"/>
    </xf>
    <xf numFmtId="164" fontId="8" fillId="2" borderId="1" xfId="1" applyNumberFormat="1" applyFont="1" applyFill="1" applyBorder="1" applyAlignment="1">
      <alignment horizontal="center" vertical="center" wrapText="1"/>
    </xf>
    <xf numFmtId="164" fontId="8" fillId="2" borderId="2" xfId="1" applyNumberFormat="1" applyFont="1" applyFill="1" applyBorder="1" applyAlignment="1">
      <alignment horizontal="center" vertical="center" wrapText="1"/>
    </xf>
    <xf numFmtId="164" fontId="8" fillId="2" borderId="3" xfId="1" applyNumberFormat="1" applyFont="1" applyFill="1" applyBorder="1" applyAlignment="1">
      <alignment horizontal="center" vertical="center" wrapText="1"/>
    </xf>
    <xf numFmtId="164" fontId="15" fillId="0" borderId="37" xfId="1" applyNumberFormat="1" applyFont="1" applyBorder="1" applyAlignment="1">
      <alignment horizontal="center" vertical="center" wrapText="1"/>
    </xf>
    <xf numFmtId="164" fontId="15" fillId="0" borderId="38" xfId="1" applyNumberFormat="1" applyFont="1" applyBorder="1" applyAlignment="1">
      <alignment horizontal="center" vertical="center" wrapText="1"/>
    </xf>
    <xf numFmtId="164" fontId="8" fillId="2" borderId="4" xfId="1" applyNumberFormat="1" applyFont="1" applyFill="1" applyBorder="1" applyAlignment="1">
      <alignment horizontal="center" vertical="center" wrapText="1"/>
    </xf>
    <xf numFmtId="164" fontId="8" fillId="2" borderId="0" xfId="1" applyNumberFormat="1" applyFont="1" applyFill="1" applyBorder="1" applyAlignment="1">
      <alignment horizontal="center" vertical="center" wrapText="1"/>
    </xf>
    <xf numFmtId="164" fontId="9" fillId="2" borderId="1" xfId="1" applyNumberFormat="1" applyFont="1" applyFill="1" applyBorder="1" applyAlignment="1">
      <alignment horizontal="center" vertical="center" wrapText="1"/>
    </xf>
    <xf numFmtId="164" fontId="9" fillId="2" borderId="2" xfId="1" applyNumberFormat="1" applyFont="1" applyFill="1" applyBorder="1" applyAlignment="1">
      <alignment horizontal="center" vertical="center" wrapText="1"/>
    </xf>
    <xf numFmtId="164" fontId="9" fillId="2" borderId="3" xfId="1" applyNumberFormat="1" applyFont="1" applyFill="1" applyBorder="1" applyAlignment="1">
      <alignment horizontal="center" vertical="center" wrapText="1"/>
    </xf>
    <xf numFmtId="164" fontId="9" fillId="2" borderId="4" xfId="1" applyNumberFormat="1" applyFont="1" applyFill="1" applyBorder="1" applyAlignment="1">
      <alignment horizontal="center" vertical="center" wrapText="1"/>
    </xf>
    <xf numFmtId="164" fontId="9" fillId="2" borderId="0" xfId="1" applyNumberFormat="1" applyFont="1" applyFill="1" applyBorder="1" applyAlignment="1">
      <alignment horizontal="center" vertical="center" wrapText="1"/>
    </xf>
    <xf numFmtId="164" fontId="9" fillId="2" borderId="5" xfId="1" applyNumberFormat="1" applyFont="1" applyFill="1" applyBorder="1" applyAlignment="1">
      <alignment horizontal="center" vertical="center" wrapText="1"/>
    </xf>
    <xf numFmtId="164" fontId="9" fillId="2" borderId="6" xfId="1" applyNumberFormat="1" applyFont="1" applyFill="1" applyBorder="1" applyAlignment="1">
      <alignment horizontal="center" vertical="center" wrapText="1"/>
    </xf>
    <xf numFmtId="164" fontId="11" fillId="3" borderId="7" xfId="2" applyNumberFormat="1" applyFont="1" applyFill="1" applyBorder="1" applyAlignment="1">
      <alignment horizontal="center" vertical="center" wrapText="1"/>
    </xf>
    <xf numFmtId="164" fontId="11" fillId="3" borderId="13" xfId="2" applyNumberFormat="1" applyFont="1" applyFill="1" applyBorder="1" applyAlignment="1">
      <alignment horizontal="center" vertical="center" wrapText="1"/>
    </xf>
    <xf numFmtId="164" fontId="11" fillId="3" borderId="8" xfId="2" applyNumberFormat="1" applyFont="1" applyFill="1" applyBorder="1" applyAlignment="1">
      <alignment horizontal="center" vertical="center" wrapText="1"/>
    </xf>
    <xf numFmtId="164" fontId="11" fillId="3" borderId="14" xfId="2" applyNumberFormat="1" applyFont="1" applyFill="1" applyBorder="1" applyAlignment="1">
      <alignment horizontal="center" vertical="center" wrapText="1"/>
    </xf>
    <xf numFmtId="164" fontId="11" fillId="4" borderId="15" xfId="3" applyNumberFormat="1" applyFont="1" applyFill="1" applyBorder="1" applyAlignment="1">
      <alignment horizontal="center" vertical="center" wrapText="1"/>
    </xf>
  </cellXfs>
  <cellStyles count="31">
    <cellStyle name="AC Heading" xfId="6"/>
    <cellStyle name="Comma 2" xfId="7"/>
    <cellStyle name="Comma 2 2" xfId="8"/>
    <cellStyle name="Comma 3" xfId="3"/>
    <cellStyle name="Comma 4" xfId="9"/>
    <cellStyle name="Comma 5" xfId="10"/>
    <cellStyle name="Comma 6" xfId="11"/>
    <cellStyle name="Comma 7" xfId="5"/>
    <cellStyle name="Comma 8" xfId="12"/>
    <cellStyle name="Currency 2" xfId="13"/>
    <cellStyle name="Hyperlink" xfId="4" builtinId="8"/>
    <cellStyle name="Normal" xfId="0" builtinId="0"/>
    <cellStyle name="Normal 2" xfId="14"/>
    <cellStyle name="Normal 2 2" xfId="15"/>
    <cellStyle name="Normal 2 3" xfId="16"/>
    <cellStyle name="Normal 2 4" xfId="17"/>
    <cellStyle name="Normal 2 5" xfId="18"/>
    <cellStyle name="Normal 3" xfId="19"/>
    <cellStyle name="Normal 3 2" xfId="2"/>
    <cellStyle name="Normal 4" xfId="1"/>
    <cellStyle name="Normal 5" xfId="20"/>
    <cellStyle name="Percent 2" xfId="21"/>
    <cellStyle name="Percent 2 2" xfId="22"/>
    <cellStyle name="Percent 3" xfId="23"/>
    <cellStyle name="Percent 3 2" xfId="24"/>
    <cellStyle name="Percent 3 3" xfId="25"/>
    <cellStyle name="Percent 4" xfId="26"/>
    <cellStyle name="Percent 4 2" xfId="27"/>
    <cellStyle name="Percent 5" xfId="28"/>
    <cellStyle name="Percent 6" xfId="29"/>
    <cellStyle name="Percent 7" xfId="30"/>
  </cellStyles>
  <dxfs count="3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10"/>
      </font>
      <fill>
        <patternFill>
          <bgColor indexed="10"/>
        </patternFill>
      </fill>
    </dxf>
    <dxf>
      <font>
        <condense val="0"/>
        <extend val="0"/>
        <color indexed="53"/>
      </font>
      <fill>
        <patternFill>
          <bgColor indexed="53"/>
        </patternFill>
      </fill>
    </dxf>
    <dxf>
      <font>
        <condense val="0"/>
        <extend val="0"/>
        <color indexed="50"/>
      </font>
      <fill>
        <patternFill>
          <bgColor indexed="50"/>
        </patternFill>
      </fill>
    </dxf>
    <dxf>
      <font>
        <condense val="0"/>
        <extend val="0"/>
        <color indexed="10"/>
      </font>
      <fill>
        <patternFill>
          <bgColor indexed="10"/>
        </patternFill>
      </fill>
    </dxf>
    <dxf>
      <font>
        <condense val="0"/>
        <extend val="0"/>
        <color indexed="53"/>
      </font>
      <fill>
        <patternFill>
          <bgColor indexed="53"/>
        </patternFill>
      </fill>
    </dxf>
    <dxf>
      <font>
        <condense val="0"/>
        <extend val="0"/>
        <color indexed="50"/>
      </font>
      <fill>
        <patternFill>
          <bgColor indexed="50"/>
        </patternFill>
      </fill>
    </dxf>
    <dxf>
      <font>
        <condense val="0"/>
        <extend val="0"/>
        <color indexed="10"/>
      </font>
      <fill>
        <patternFill>
          <bgColor indexed="10"/>
        </patternFill>
      </fill>
    </dxf>
    <dxf>
      <font>
        <condense val="0"/>
        <extend val="0"/>
        <color indexed="53"/>
      </font>
      <fill>
        <patternFill>
          <bgColor indexed="53"/>
        </patternFill>
      </fill>
    </dxf>
    <dxf>
      <font>
        <condense val="0"/>
        <extend val="0"/>
        <color indexed="50"/>
      </font>
      <fill>
        <patternFill>
          <bgColor indexed="50"/>
        </patternFill>
      </fill>
    </dxf>
    <dxf>
      <font>
        <condense val="0"/>
        <extend val="0"/>
        <color indexed="10"/>
      </font>
      <fill>
        <patternFill>
          <bgColor indexed="10"/>
        </patternFill>
      </fill>
    </dxf>
    <dxf>
      <font>
        <condense val="0"/>
        <extend val="0"/>
        <color indexed="53"/>
      </font>
      <fill>
        <patternFill>
          <bgColor indexed="53"/>
        </patternFill>
      </fill>
    </dxf>
    <dxf>
      <font>
        <condense val="0"/>
        <extend val="0"/>
        <color indexed="50"/>
      </font>
      <fill>
        <patternFill>
          <bgColor indexed="50"/>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phen.Clarke\AppData\Local\Microsoft\Windows\Temporary%20Internet%20Files\Content.Outlook\XBPHK0XJ\Capital%20Gateway%20Monitoring%20Report%20-%20September%202014%20-%20for%20Scrutin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al-Management-Capital-Strategy\Accountancy\Budgets\Budget%202014-15\CE\CE%20Funding%20Switch%20-%20Oxpe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Lists"/>
      <sheetName val="Finance"/>
      <sheetName val="CAMAC Report"/>
      <sheetName val="Guidance Notes"/>
      <sheetName val="Project Manager List"/>
      <sheetName val="Example Monitoring Form"/>
      <sheetName val="Control"/>
      <sheetName val="B0087"/>
      <sheetName val="B0077"/>
      <sheetName val="T2273"/>
      <sheetName val="T2276"/>
      <sheetName val="T2277"/>
      <sheetName val="T2280"/>
      <sheetName val="T2281"/>
      <sheetName val="B0086"/>
      <sheetName val="A4808"/>
      <sheetName val="A4810"/>
      <sheetName val="A4814"/>
      <sheetName val="A4815"/>
      <sheetName val="A4816"/>
      <sheetName val="A4820"/>
      <sheetName val="A4821"/>
      <sheetName val="A4826"/>
      <sheetName val="A4829"/>
      <sheetName val="A4830"/>
      <sheetName val="B0033"/>
      <sheetName val="B0034"/>
      <sheetName val="B0067"/>
      <sheetName val="G6013"/>
      <sheetName val="C3039"/>
      <sheetName val="C3044"/>
      <sheetName val="C3053"/>
      <sheetName val="B0028"/>
      <sheetName val="B0036"/>
      <sheetName val="B0037"/>
      <sheetName val="B0040"/>
      <sheetName val="B0043"/>
      <sheetName val="B0044"/>
      <sheetName val="B0072"/>
      <sheetName val="B0081"/>
      <sheetName val="B0088"/>
      <sheetName val="T2269"/>
      <sheetName val="E3555"/>
      <sheetName val="F0015"/>
      <sheetName val="F1323"/>
      <sheetName val="B0075"/>
      <sheetName val="B0054"/>
      <sheetName val="B0068"/>
      <sheetName val="B0076"/>
      <sheetName val="B0082"/>
      <sheetName val="M5020"/>
      <sheetName val="M5021"/>
      <sheetName val="N7030"/>
      <sheetName val="N6384"/>
      <sheetName val="N6385"/>
      <sheetName val="N6386"/>
      <sheetName val="N6387"/>
      <sheetName val="N6388"/>
      <sheetName val="N6389"/>
      <sheetName val="N6390"/>
      <sheetName val="N6391"/>
      <sheetName val="N6392"/>
      <sheetName val="N6393"/>
      <sheetName val="N6394"/>
      <sheetName val="N6395"/>
      <sheetName val="N7020"/>
      <sheetName val="N7026"/>
      <sheetName val="N7027"/>
      <sheetName val="N7029"/>
      <sheetName val="N7031"/>
      <sheetName val="N7032"/>
      <sheetName val="N7033"/>
      <sheetName val="N7034"/>
      <sheetName val="N5019"/>
      <sheetName val="N7036"/>
      <sheetName val="A4833"/>
      <sheetName val="A4837"/>
      <sheetName val="B0083"/>
      <sheetName val="B0084"/>
      <sheetName val="B0069"/>
      <sheetName val="Sheet1"/>
    </sheetNames>
    <sheetDataSet>
      <sheetData sheetId="0"/>
      <sheetData sheetId="1"/>
      <sheetData sheetId="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B2" t="str">
            <v>Capital Scheme</v>
          </cell>
          <cell r="C2" t="str">
            <v>2014/15 Budget Book</v>
          </cell>
          <cell r="D2" t="str">
            <v>Slippage Identified Quarter 4 2013/14</v>
          </cell>
          <cell r="E2" t="str">
            <v xml:space="preserve">2014/15 Budget with Carry Forwards </v>
          </cell>
          <cell r="F2" t="str">
            <v xml:space="preserve">Total Budget     </v>
          </cell>
          <cell r="G2" t="str">
            <v xml:space="preserve">Spend over Previous 5 Years        </v>
          </cell>
          <cell r="H2" t="str">
            <v xml:space="preserve">Budget Allocated to Future Years              </v>
          </cell>
          <cell r="I2" t="str">
            <v>Latest Budget 2014/15</v>
          </cell>
          <cell r="J2" t="str">
            <v>Spend to 31st October 2014</v>
          </cell>
          <cell r="K2" t="str">
            <v xml:space="preserve"> Profiled Budget</v>
          </cell>
          <cell r="L2" t="str">
            <v>Variance to Profiled Budget</v>
          </cell>
          <cell r="M2" t="str">
            <v>% Spend Against Latest Budget</v>
          </cell>
          <cell r="N2" t="str">
            <v>Projected Outturn at 31st October 2014</v>
          </cell>
          <cell r="O2" t="str">
            <v>Outturn Variance to Latest Budget</v>
          </cell>
          <cell r="P2" t="str">
            <v>Outturn Variance due to Slippage</v>
          </cell>
          <cell r="Q2" t="str">
            <v>Outurn variance due to Over/ Under spend</v>
          </cell>
          <cell r="R2" t="str">
            <v>Outturn Variance due to Slippage</v>
          </cell>
        </row>
        <row r="3">
          <cell r="C3" t="str">
            <v>£</v>
          </cell>
          <cell r="D3" t="str">
            <v>£</v>
          </cell>
          <cell r="E3" t="str">
            <v>£</v>
          </cell>
          <cell r="F3" t="str">
            <v>£</v>
          </cell>
          <cell r="G3" t="str">
            <v>£</v>
          </cell>
          <cell r="H3" t="str">
            <v>£</v>
          </cell>
          <cell r="I3" t="str">
            <v>£</v>
          </cell>
          <cell r="J3" t="str">
            <v>£</v>
          </cell>
          <cell r="K3" t="str">
            <v>£</v>
          </cell>
          <cell r="L3" t="str">
            <v>£</v>
          </cell>
          <cell r="N3" t="str">
            <v>£</v>
          </cell>
          <cell r="O3" t="str">
            <v>£</v>
          </cell>
          <cell r="P3" t="str">
            <v>£</v>
          </cell>
          <cell r="Q3" t="str">
            <v>£</v>
          </cell>
          <cell r="R3" t="str">
            <v>£</v>
          </cell>
        </row>
        <row r="5">
          <cell r="A5" t="str">
            <v>B0075</v>
          </cell>
          <cell r="B5" t="str">
            <v>B0075 Stage 2 Museum of Oxford Development</v>
          </cell>
          <cell r="C5">
            <v>0</v>
          </cell>
          <cell r="D5">
            <v>0</v>
          </cell>
          <cell r="E5">
            <v>0</v>
          </cell>
          <cell r="F5">
            <v>496999.94</v>
          </cell>
          <cell r="G5">
            <v>62609.94</v>
          </cell>
          <cell r="H5">
            <v>407190</v>
          </cell>
          <cell r="I5">
            <v>27200</v>
          </cell>
          <cell r="J5">
            <v>0</v>
          </cell>
          <cell r="K5">
            <v>0</v>
          </cell>
          <cell r="L5">
            <v>0</v>
          </cell>
          <cell r="M5">
            <v>0</v>
          </cell>
          <cell r="N5">
            <v>27200</v>
          </cell>
          <cell r="O5">
            <v>0</v>
          </cell>
        </row>
        <row r="6">
          <cell r="A6" t="str">
            <v>G6013</v>
          </cell>
          <cell r="B6" t="str">
            <v>G6013 Superconnected Cities</v>
          </cell>
          <cell r="C6">
            <v>4675000</v>
          </cell>
          <cell r="D6">
            <v>298283.78000000026</v>
          </cell>
          <cell r="E6">
            <v>4973283.78</v>
          </cell>
          <cell r="F6">
            <v>4989000</v>
          </cell>
          <cell r="G6">
            <v>15716.22</v>
          </cell>
          <cell r="H6">
            <v>0</v>
          </cell>
          <cell r="I6">
            <v>4973283.78</v>
          </cell>
          <cell r="J6">
            <v>123881.3</v>
          </cell>
          <cell r="K6">
            <v>100000</v>
          </cell>
          <cell r="L6">
            <v>23881.300000000003</v>
          </cell>
          <cell r="M6">
            <v>2.4909356771111099E-2</v>
          </cell>
          <cell r="N6">
            <v>1300000</v>
          </cell>
          <cell r="O6">
            <v>-3673283.7800000003</v>
          </cell>
          <cell r="P6">
            <v>-500000</v>
          </cell>
          <cell r="Q6">
            <v>-3173283.7800000003</v>
          </cell>
        </row>
        <row r="7">
          <cell r="A7" t="str">
            <v>C3039</v>
          </cell>
          <cell r="B7" t="str">
            <v>C3039 ICT Infrastructure</v>
          </cell>
          <cell r="C7">
            <v>100000</v>
          </cell>
          <cell r="D7">
            <v>-71878.670000000013</v>
          </cell>
          <cell r="E7">
            <v>28121.329999999987</v>
          </cell>
          <cell r="F7">
            <v>2355155.85</v>
          </cell>
          <cell r="G7">
            <v>2075763.52</v>
          </cell>
          <cell r="H7">
            <v>200000</v>
          </cell>
          <cell r="I7">
            <v>79392.329999999987</v>
          </cell>
          <cell r="J7">
            <v>25766.87</v>
          </cell>
          <cell r="K7">
            <v>20641.919999999998</v>
          </cell>
          <cell r="L7">
            <v>5124.9500000000007</v>
          </cell>
          <cell r="M7">
            <v>0.32455112477489956</v>
          </cell>
          <cell r="N7">
            <v>79392.329999999987</v>
          </cell>
          <cell r="O7">
            <v>0</v>
          </cell>
        </row>
        <row r="8">
          <cell r="A8" t="str">
            <v>C3044</v>
          </cell>
          <cell r="B8" t="str">
            <v>C3044 Software Licences</v>
          </cell>
          <cell r="C8">
            <v>177000</v>
          </cell>
          <cell r="D8">
            <v>-2402</v>
          </cell>
          <cell r="E8">
            <v>174598</v>
          </cell>
          <cell r="F8">
            <v>1012045.88</v>
          </cell>
          <cell r="G8">
            <v>343968.88</v>
          </cell>
          <cell r="H8">
            <v>504000</v>
          </cell>
          <cell r="I8">
            <v>164077</v>
          </cell>
          <cell r="J8">
            <v>164077</v>
          </cell>
          <cell r="K8">
            <v>164077</v>
          </cell>
          <cell r="L8">
            <v>0</v>
          </cell>
          <cell r="M8">
            <v>1</v>
          </cell>
          <cell r="N8">
            <v>164077</v>
          </cell>
          <cell r="O8">
            <v>0</v>
          </cell>
        </row>
        <row r="9">
          <cell r="A9" t="str">
            <v>C3053</v>
          </cell>
          <cell r="B9" t="str">
            <v>C3053 New Council website in Drupal</v>
          </cell>
          <cell r="C9">
            <v>15000</v>
          </cell>
          <cell r="D9">
            <v>0</v>
          </cell>
          <cell r="E9">
            <v>15000</v>
          </cell>
          <cell r="F9">
            <v>110000</v>
          </cell>
          <cell r="G9">
            <v>0</v>
          </cell>
          <cell r="H9">
            <v>15000</v>
          </cell>
          <cell r="I9">
            <v>95000</v>
          </cell>
          <cell r="J9">
            <v>7386.8</v>
          </cell>
          <cell r="K9">
            <v>0</v>
          </cell>
          <cell r="L9">
            <v>7386.8</v>
          </cell>
          <cell r="M9">
            <v>7.7755789473684209E-2</v>
          </cell>
          <cell r="N9">
            <v>95000</v>
          </cell>
          <cell r="O9">
            <v>0</v>
          </cell>
        </row>
        <row r="10">
          <cell r="A10" t="str">
            <v>C3054</v>
          </cell>
          <cell r="B10" t="str">
            <v xml:space="preserve">C3054 Purchase of web service (API's) </v>
          </cell>
          <cell r="C10">
            <v>71000</v>
          </cell>
          <cell r="D10">
            <v>0</v>
          </cell>
          <cell r="E10">
            <v>71000</v>
          </cell>
          <cell r="F10">
            <v>84000</v>
          </cell>
          <cell r="G10">
            <v>0</v>
          </cell>
          <cell r="H10">
            <v>0</v>
          </cell>
          <cell r="I10">
            <v>84000</v>
          </cell>
          <cell r="J10">
            <v>0</v>
          </cell>
          <cell r="K10">
            <v>3360</v>
          </cell>
          <cell r="L10">
            <v>-3360</v>
          </cell>
          <cell r="M10">
            <v>0</v>
          </cell>
          <cell r="N10">
            <v>84000</v>
          </cell>
          <cell r="O10">
            <v>0</v>
          </cell>
        </row>
        <row r="11">
          <cell r="A11" t="str">
            <v>C3045</v>
          </cell>
          <cell r="B11" t="str">
            <v>C3045 Mobile Working</v>
          </cell>
          <cell r="C11">
            <v>0</v>
          </cell>
          <cell r="D11">
            <v>92831.679999999993</v>
          </cell>
          <cell r="E11">
            <v>92831.679999999993</v>
          </cell>
          <cell r="F11">
            <v>98000</v>
          </cell>
          <cell r="G11">
            <v>5168.32</v>
          </cell>
          <cell r="H11">
            <v>0</v>
          </cell>
          <cell r="I11">
            <v>92831.679999999993</v>
          </cell>
          <cell r="J11">
            <v>6930</v>
          </cell>
          <cell r="K11">
            <v>69624</v>
          </cell>
          <cell r="L11">
            <v>-62694</v>
          </cell>
          <cell r="M11">
            <v>7.465123974918908E-2</v>
          </cell>
          <cell r="N11">
            <v>92831.679999999993</v>
          </cell>
          <cell r="O11">
            <v>0</v>
          </cell>
        </row>
        <row r="12">
          <cell r="A12" t="str">
            <v>C3046</v>
          </cell>
          <cell r="B12" t="str">
            <v>C3046 System Integration Capability</v>
          </cell>
          <cell r="C12">
            <v>0</v>
          </cell>
          <cell r="D12">
            <v>13000</v>
          </cell>
          <cell r="E12">
            <v>13000</v>
          </cell>
          <cell r="F12">
            <v>12000</v>
          </cell>
          <cell r="G12">
            <v>12000</v>
          </cell>
          <cell r="H12">
            <v>0</v>
          </cell>
          <cell r="I12">
            <v>0</v>
          </cell>
          <cell r="J12">
            <v>0</v>
          </cell>
          <cell r="K12">
            <v>0</v>
          </cell>
          <cell r="L12">
            <v>0</v>
          </cell>
          <cell r="M12">
            <v>0</v>
          </cell>
          <cell r="N12">
            <v>0</v>
          </cell>
          <cell r="O12">
            <v>0</v>
          </cell>
        </row>
        <row r="13">
          <cell r="A13" t="str">
            <v>C3047</v>
          </cell>
          <cell r="B13" t="str">
            <v>C3047 Oracle 11g Upgrade</v>
          </cell>
          <cell r="C13">
            <v>0</v>
          </cell>
          <cell r="D13">
            <v>25000</v>
          </cell>
          <cell r="E13">
            <v>25000</v>
          </cell>
          <cell r="F13">
            <v>25000</v>
          </cell>
          <cell r="G13">
            <v>0</v>
          </cell>
          <cell r="H13">
            <v>0</v>
          </cell>
          <cell r="I13">
            <v>25000</v>
          </cell>
          <cell r="J13">
            <v>0</v>
          </cell>
          <cell r="K13">
            <v>0</v>
          </cell>
          <cell r="L13">
            <v>0</v>
          </cell>
          <cell r="M13">
            <v>0</v>
          </cell>
          <cell r="N13">
            <v>25000</v>
          </cell>
          <cell r="O13">
            <v>0</v>
          </cell>
        </row>
        <row r="14">
          <cell r="A14" t="str">
            <v>C3048</v>
          </cell>
          <cell r="B14" t="str">
            <v>C3048 Server 2008 Upgrade for Idox</v>
          </cell>
          <cell r="C14">
            <v>0</v>
          </cell>
          <cell r="D14">
            <v>25000</v>
          </cell>
          <cell r="E14">
            <v>25000</v>
          </cell>
          <cell r="F14">
            <v>0</v>
          </cell>
          <cell r="G14">
            <v>0</v>
          </cell>
          <cell r="H14">
            <v>0</v>
          </cell>
          <cell r="I14">
            <v>0</v>
          </cell>
          <cell r="J14">
            <v>0</v>
          </cell>
          <cell r="K14">
            <v>0</v>
          </cell>
          <cell r="L14">
            <v>0</v>
          </cell>
          <cell r="M14">
            <v>0</v>
          </cell>
          <cell r="N14">
            <v>0</v>
          </cell>
          <cell r="O14">
            <v>0</v>
          </cell>
        </row>
        <row r="15">
          <cell r="A15" t="str">
            <v>C3049</v>
          </cell>
          <cell r="B15" t="str">
            <v>C3049 Source Code Management</v>
          </cell>
          <cell r="C15">
            <v>0</v>
          </cell>
          <cell r="D15">
            <v>15000</v>
          </cell>
          <cell r="E15">
            <v>15000</v>
          </cell>
          <cell r="F15">
            <v>0</v>
          </cell>
          <cell r="G15">
            <v>0</v>
          </cell>
          <cell r="H15">
            <v>0</v>
          </cell>
          <cell r="I15">
            <v>0</v>
          </cell>
          <cell r="J15">
            <v>0</v>
          </cell>
          <cell r="K15">
            <v>0</v>
          </cell>
          <cell r="L15">
            <v>0</v>
          </cell>
          <cell r="M15">
            <v>0</v>
          </cell>
          <cell r="N15">
            <v>0</v>
          </cell>
          <cell r="O15">
            <v>0</v>
          </cell>
        </row>
        <row r="16">
          <cell r="A16" t="str">
            <v>C3050</v>
          </cell>
          <cell r="B16" t="str">
            <v>C3050 Tree Management Software</v>
          </cell>
          <cell r="C16">
            <v>0</v>
          </cell>
          <cell r="D16">
            <v>750</v>
          </cell>
          <cell r="E16">
            <v>750</v>
          </cell>
          <cell r="F16">
            <v>14250</v>
          </cell>
          <cell r="G16">
            <v>14250</v>
          </cell>
          <cell r="H16">
            <v>0</v>
          </cell>
          <cell r="I16">
            <v>0</v>
          </cell>
          <cell r="J16">
            <v>0</v>
          </cell>
          <cell r="K16">
            <v>0</v>
          </cell>
          <cell r="L16">
            <v>0</v>
          </cell>
          <cell r="M16">
            <v>0</v>
          </cell>
          <cell r="N16">
            <v>0</v>
          </cell>
          <cell r="O16">
            <v>0</v>
          </cell>
        </row>
        <row r="17">
          <cell r="A17" t="str">
            <v>F1323</v>
          </cell>
          <cell r="B17" t="str">
            <v>F1323 Bridge Over Fiddlers Stream</v>
          </cell>
          <cell r="C17">
            <v>70000</v>
          </cell>
          <cell r="D17">
            <v>0</v>
          </cell>
          <cell r="E17">
            <v>70000</v>
          </cell>
          <cell r="F17">
            <v>409031.04000000004</v>
          </cell>
          <cell r="G17">
            <v>181015.04000000001</v>
          </cell>
          <cell r="H17">
            <v>228016</v>
          </cell>
          <cell r="I17">
            <v>0</v>
          </cell>
          <cell r="J17">
            <v>0</v>
          </cell>
          <cell r="K17">
            <v>0</v>
          </cell>
          <cell r="L17">
            <v>0</v>
          </cell>
          <cell r="M17">
            <v>0</v>
          </cell>
          <cell r="N17">
            <v>0</v>
          </cell>
          <cell r="O17">
            <v>0</v>
          </cell>
        </row>
        <row r="18">
          <cell r="A18" t="str">
            <v>F6013</v>
          </cell>
          <cell r="B18" t="str">
            <v>F6013 Bullingdon Community Centre -Enhancement of Community Facilities</v>
          </cell>
          <cell r="C18">
            <v>0</v>
          </cell>
          <cell r="D18">
            <v>894.72999999999979</v>
          </cell>
          <cell r="E18">
            <v>894.72999999999979</v>
          </cell>
          <cell r="F18">
            <v>30000</v>
          </cell>
          <cell r="G18">
            <v>29105.27</v>
          </cell>
          <cell r="H18">
            <v>0</v>
          </cell>
          <cell r="I18">
            <v>894.72999999999979</v>
          </cell>
          <cell r="J18">
            <v>0</v>
          </cell>
          <cell r="K18">
            <v>0</v>
          </cell>
          <cell r="L18">
            <v>0</v>
          </cell>
          <cell r="M18">
            <v>0</v>
          </cell>
          <cell r="N18">
            <v>894.72999999999979</v>
          </cell>
          <cell r="O18">
            <v>0</v>
          </cell>
        </row>
        <row r="19">
          <cell r="A19" t="str">
            <v>F7008</v>
          </cell>
          <cell r="B19" t="str">
            <v>F7008 Landscaping Work at Lamarsh Road</v>
          </cell>
          <cell r="C19">
            <v>0</v>
          </cell>
          <cell r="D19">
            <v>1031.5600000000013</v>
          </cell>
          <cell r="E19">
            <v>1031.5600000000013</v>
          </cell>
          <cell r="F19">
            <v>17924</v>
          </cell>
          <cell r="G19">
            <v>16892.439999999999</v>
          </cell>
          <cell r="H19">
            <v>0</v>
          </cell>
          <cell r="I19">
            <v>1031.5600000000013</v>
          </cell>
          <cell r="J19">
            <v>0</v>
          </cell>
          <cell r="K19">
            <v>0</v>
          </cell>
          <cell r="L19">
            <v>0</v>
          </cell>
          <cell r="M19">
            <v>0</v>
          </cell>
          <cell r="N19">
            <v>1031.5600000000013</v>
          </cell>
          <cell r="O19">
            <v>0</v>
          </cell>
        </row>
        <row r="20">
          <cell r="A20" t="str">
            <v>F7006</v>
          </cell>
          <cell r="B20" t="str">
            <v>F7006 Work of Art - Littlemore</v>
          </cell>
          <cell r="C20">
            <v>0</v>
          </cell>
          <cell r="D20">
            <v>1560</v>
          </cell>
          <cell r="E20">
            <v>1560</v>
          </cell>
          <cell r="F20">
            <v>1693</v>
          </cell>
          <cell r="G20">
            <v>133</v>
          </cell>
          <cell r="H20">
            <v>0</v>
          </cell>
          <cell r="I20">
            <v>1560</v>
          </cell>
          <cell r="J20">
            <v>825</v>
          </cell>
          <cell r="K20">
            <v>780</v>
          </cell>
          <cell r="L20">
            <v>45</v>
          </cell>
          <cell r="M20">
            <v>0.52884615384615385</v>
          </cell>
          <cell r="N20">
            <v>1560</v>
          </cell>
          <cell r="O20">
            <v>0</v>
          </cell>
        </row>
        <row r="21">
          <cell r="A21" t="str">
            <v>F7007</v>
          </cell>
          <cell r="B21" t="str">
            <v>F7007 Woodfarm / Headington Community Centre - Improvements</v>
          </cell>
          <cell r="C21">
            <v>19887</v>
          </cell>
          <cell r="D21">
            <v>0</v>
          </cell>
          <cell r="E21">
            <v>19887</v>
          </cell>
          <cell r="F21">
            <v>19887</v>
          </cell>
          <cell r="G21">
            <v>0</v>
          </cell>
          <cell r="H21">
            <v>19887</v>
          </cell>
          <cell r="I21">
            <v>0</v>
          </cell>
          <cell r="J21">
            <v>0</v>
          </cell>
          <cell r="K21">
            <v>0</v>
          </cell>
          <cell r="L21">
            <v>0</v>
          </cell>
          <cell r="M21">
            <v>0</v>
          </cell>
          <cell r="N21">
            <v>0</v>
          </cell>
          <cell r="O21">
            <v>0</v>
          </cell>
        </row>
        <row r="22">
          <cell r="A22" t="str">
            <v>F7009</v>
          </cell>
          <cell r="B22" t="str">
            <v>F7009 CCTV Gipsy Lane Campus</v>
          </cell>
          <cell r="C22">
            <v>60000</v>
          </cell>
          <cell r="D22">
            <v>0</v>
          </cell>
          <cell r="E22">
            <v>60000</v>
          </cell>
          <cell r="F22">
            <v>60000</v>
          </cell>
          <cell r="G22">
            <v>0</v>
          </cell>
          <cell r="H22">
            <v>60000</v>
          </cell>
          <cell r="I22">
            <v>0</v>
          </cell>
          <cell r="J22">
            <v>0</v>
          </cell>
          <cell r="K22">
            <v>0</v>
          </cell>
          <cell r="L22">
            <v>0</v>
          </cell>
          <cell r="M22">
            <v>0</v>
          </cell>
          <cell r="N22">
            <v>0</v>
          </cell>
          <cell r="O22">
            <v>0</v>
          </cell>
        </row>
        <row r="23">
          <cell r="A23" t="str">
            <v>F7011</v>
          </cell>
          <cell r="B23" t="str">
            <v>F7011 Headington Environmental Improvements</v>
          </cell>
          <cell r="C23">
            <v>60000</v>
          </cell>
          <cell r="D23">
            <v>0</v>
          </cell>
          <cell r="E23">
            <v>60000</v>
          </cell>
          <cell r="F23">
            <v>60000</v>
          </cell>
          <cell r="G23">
            <v>0</v>
          </cell>
          <cell r="H23">
            <v>0</v>
          </cell>
          <cell r="I23">
            <v>60000</v>
          </cell>
          <cell r="J23">
            <v>0</v>
          </cell>
          <cell r="K23">
            <v>0</v>
          </cell>
          <cell r="L23">
            <v>0</v>
          </cell>
          <cell r="M23">
            <v>0</v>
          </cell>
          <cell r="N23">
            <v>60000</v>
          </cell>
          <cell r="O23">
            <v>0</v>
          </cell>
        </row>
        <row r="24">
          <cell r="A24" t="str">
            <v>F7012</v>
          </cell>
          <cell r="B24" t="str">
            <v>F7012 Rose Hill Recreation Ground Improvements</v>
          </cell>
          <cell r="C24">
            <v>3300</v>
          </cell>
          <cell r="D24">
            <v>0</v>
          </cell>
          <cell r="E24">
            <v>3300</v>
          </cell>
          <cell r="F24">
            <v>3300</v>
          </cell>
          <cell r="G24">
            <v>0</v>
          </cell>
          <cell r="H24">
            <v>0</v>
          </cell>
          <cell r="I24">
            <v>3300</v>
          </cell>
          <cell r="J24">
            <v>0</v>
          </cell>
          <cell r="K24">
            <v>0</v>
          </cell>
          <cell r="L24">
            <v>0</v>
          </cell>
          <cell r="M24">
            <v>0</v>
          </cell>
          <cell r="N24">
            <v>3300</v>
          </cell>
          <cell r="O24">
            <v>0</v>
          </cell>
        </row>
        <row r="25">
          <cell r="A25" t="str">
            <v>F7019</v>
          </cell>
          <cell r="B25" t="str">
            <v>F7019 Work of Art Rose Hill</v>
          </cell>
          <cell r="C25">
            <v>0</v>
          </cell>
          <cell r="D25">
            <v>2288</v>
          </cell>
          <cell r="E25">
            <v>2288</v>
          </cell>
          <cell r="F25">
            <v>14310.17</v>
          </cell>
          <cell r="G25">
            <v>12022.17</v>
          </cell>
          <cell r="H25">
            <v>2288</v>
          </cell>
          <cell r="I25">
            <v>0</v>
          </cell>
          <cell r="J25">
            <v>0</v>
          </cell>
          <cell r="K25">
            <v>0</v>
          </cell>
          <cell r="L25">
            <v>0</v>
          </cell>
          <cell r="M25">
            <v>0</v>
          </cell>
          <cell r="N25">
            <v>0</v>
          </cell>
          <cell r="O25">
            <v>0</v>
          </cell>
        </row>
        <row r="26">
          <cell r="A26" t="str">
            <v>F7020</v>
          </cell>
          <cell r="B26" t="str">
            <v>F7020 Work of Art Shotover View</v>
          </cell>
          <cell r="C26">
            <v>14635</v>
          </cell>
          <cell r="D26">
            <v>0</v>
          </cell>
          <cell r="E26">
            <v>14635</v>
          </cell>
          <cell r="F26">
            <v>14635</v>
          </cell>
          <cell r="G26">
            <v>0</v>
          </cell>
          <cell r="H26">
            <v>14635</v>
          </cell>
          <cell r="I26">
            <v>0</v>
          </cell>
          <cell r="J26">
            <v>0</v>
          </cell>
          <cell r="K26">
            <v>0</v>
          </cell>
          <cell r="L26">
            <v>0</v>
          </cell>
          <cell r="M26">
            <v>0</v>
          </cell>
          <cell r="N26">
            <v>0</v>
          </cell>
          <cell r="O26">
            <v>0</v>
          </cell>
        </row>
        <row r="27">
          <cell r="A27" t="str">
            <v>F7022</v>
          </cell>
          <cell r="B27" t="str">
            <v>F7022 Sunnymeade Park - Enhancement of Play Area Facilities</v>
          </cell>
          <cell r="C27">
            <v>1830</v>
          </cell>
          <cell r="D27">
            <v>0</v>
          </cell>
          <cell r="E27">
            <v>1830</v>
          </cell>
          <cell r="F27">
            <v>1830</v>
          </cell>
          <cell r="G27">
            <v>0</v>
          </cell>
          <cell r="H27">
            <v>0</v>
          </cell>
          <cell r="I27">
            <v>1830</v>
          </cell>
          <cell r="J27">
            <v>0</v>
          </cell>
          <cell r="K27">
            <v>0</v>
          </cell>
          <cell r="L27">
            <v>0</v>
          </cell>
          <cell r="M27">
            <v>0</v>
          </cell>
          <cell r="N27">
            <v>1830</v>
          </cell>
          <cell r="O27">
            <v>0</v>
          </cell>
        </row>
        <row r="28">
          <cell r="A28" t="str">
            <v>F7023</v>
          </cell>
          <cell r="B28" t="str">
            <v>F7023 Templars Square Public Safety Measures</v>
          </cell>
          <cell r="C28">
            <v>10000</v>
          </cell>
          <cell r="D28">
            <v>0</v>
          </cell>
          <cell r="E28">
            <v>10000</v>
          </cell>
          <cell r="F28">
            <v>14512</v>
          </cell>
          <cell r="G28">
            <v>0</v>
          </cell>
          <cell r="H28">
            <v>0</v>
          </cell>
          <cell r="I28">
            <v>14512</v>
          </cell>
          <cell r="J28">
            <v>14511.98</v>
          </cell>
          <cell r="K28">
            <v>14512</v>
          </cell>
          <cell r="L28">
            <v>-2.0000000000436557E-2</v>
          </cell>
          <cell r="M28">
            <v>0</v>
          </cell>
          <cell r="N28">
            <v>14512</v>
          </cell>
          <cell r="O28">
            <v>0</v>
          </cell>
        </row>
        <row r="29">
          <cell r="A29" t="str">
            <v>F7024</v>
          </cell>
          <cell r="B29" t="str">
            <v>F7024 St Clements Environmental Improvements</v>
          </cell>
          <cell r="C29">
            <v>60000</v>
          </cell>
          <cell r="D29">
            <v>0</v>
          </cell>
          <cell r="E29">
            <v>60000</v>
          </cell>
          <cell r="F29">
            <v>50000</v>
          </cell>
          <cell r="G29">
            <v>0</v>
          </cell>
          <cell r="H29">
            <v>50000</v>
          </cell>
          <cell r="I29">
            <v>0</v>
          </cell>
          <cell r="J29">
            <v>0</v>
          </cell>
          <cell r="K29">
            <v>0</v>
          </cell>
          <cell r="L29">
            <v>0</v>
          </cell>
          <cell r="M29">
            <v>0</v>
          </cell>
          <cell r="N29">
            <v>0</v>
          </cell>
          <cell r="O29">
            <v>0</v>
          </cell>
        </row>
        <row r="30">
          <cell r="A30" t="str">
            <v>M5014</v>
          </cell>
          <cell r="B30" t="str">
            <v>M5014 West End Partnership</v>
          </cell>
          <cell r="C30">
            <v>217225</v>
          </cell>
          <cell r="D30">
            <v>0</v>
          </cell>
          <cell r="E30">
            <v>217225</v>
          </cell>
          <cell r="F30">
            <v>2025749.3</v>
          </cell>
          <cell r="G30">
            <v>1355749.3</v>
          </cell>
          <cell r="H30">
            <v>335000</v>
          </cell>
          <cell r="I30">
            <v>335000</v>
          </cell>
          <cell r="J30">
            <v>0</v>
          </cell>
          <cell r="K30">
            <v>0</v>
          </cell>
          <cell r="L30">
            <v>0</v>
          </cell>
          <cell r="M30">
            <v>0</v>
          </cell>
          <cell r="N30">
            <v>335000</v>
          </cell>
          <cell r="O30">
            <v>0</v>
          </cell>
        </row>
        <row r="31">
          <cell r="A31" t="str">
            <v>E3511</v>
          </cell>
          <cell r="B31" t="str">
            <v>E3511 Renovation Grants</v>
          </cell>
          <cell r="C31">
            <v>50000</v>
          </cell>
          <cell r="D31">
            <v>6313.43</v>
          </cell>
          <cell r="E31">
            <v>56313.43</v>
          </cell>
          <cell r="F31">
            <v>347668.13</v>
          </cell>
          <cell r="G31">
            <v>141354.70000000001</v>
          </cell>
          <cell r="H31">
            <v>150000</v>
          </cell>
          <cell r="I31">
            <v>56313.43</v>
          </cell>
          <cell r="J31">
            <v>18483.86</v>
          </cell>
          <cell r="K31">
            <v>28156.48</v>
          </cell>
          <cell r="L31">
            <v>-9672.619999999999</v>
          </cell>
          <cell r="M31">
            <v>0.3282318267596202</v>
          </cell>
          <cell r="N31">
            <v>56313.43</v>
          </cell>
          <cell r="O31">
            <v>0</v>
          </cell>
        </row>
        <row r="32">
          <cell r="A32" t="str">
            <v>E3521</v>
          </cell>
          <cell r="B32" t="str">
            <v>E3521 Disabled Facilities Grants</v>
          </cell>
          <cell r="C32">
            <v>640000</v>
          </cell>
          <cell r="D32">
            <v>-5456.2299999999814</v>
          </cell>
          <cell r="E32">
            <v>634543.77</v>
          </cell>
          <cell r="F32">
            <v>5860625.5299999993</v>
          </cell>
          <cell r="G32">
            <v>3306081.76</v>
          </cell>
          <cell r="H32">
            <v>1920000</v>
          </cell>
          <cell r="I32">
            <v>634543.77</v>
          </cell>
          <cell r="J32">
            <v>286169.67</v>
          </cell>
          <cell r="K32">
            <v>317271.98</v>
          </cell>
          <cell r="L32">
            <v>-31102.309999999998</v>
          </cell>
          <cell r="M32">
            <v>0.45098491787256845</v>
          </cell>
          <cell r="N32">
            <v>634543.77</v>
          </cell>
          <cell r="O32">
            <v>0</v>
          </cell>
        </row>
        <row r="33">
          <cell r="A33" t="str">
            <v>E3554</v>
          </cell>
          <cell r="B33" t="str">
            <v>E3554 Additional SALIX Plus funding</v>
          </cell>
          <cell r="C33">
            <v>200000</v>
          </cell>
          <cell r="D33">
            <v>0</v>
          </cell>
          <cell r="E33">
            <v>200000</v>
          </cell>
          <cell r="F33">
            <v>600000</v>
          </cell>
          <cell r="G33">
            <v>0</v>
          </cell>
          <cell r="H33">
            <v>400000</v>
          </cell>
          <cell r="I33">
            <v>200000</v>
          </cell>
          <cell r="J33">
            <v>0</v>
          </cell>
          <cell r="K33">
            <v>0</v>
          </cell>
          <cell r="L33">
            <v>0</v>
          </cell>
          <cell r="M33">
            <v>0</v>
          </cell>
          <cell r="N33">
            <v>300000</v>
          </cell>
          <cell r="O33">
            <v>100000</v>
          </cell>
          <cell r="P33">
            <v>100000</v>
          </cell>
        </row>
        <row r="34">
          <cell r="A34" t="str">
            <v>E3555</v>
          </cell>
          <cell r="B34" t="str">
            <v>E3555 Flood Alleviation at Northway &amp; Marston</v>
          </cell>
          <cell r="C34">
            <v>300000</v>
          </cell>
          <cell r="D34">
            <v>0</v>
          </cell>
          <cell r="E34">
            <v>300000</v>
          </cell>
          <cell r="F34">
            <v>1700000</v>
          </cell>
          <cell r="G34">
            <v>0</v>
          </cell>
          <cell r="H34">
            <v>1400000</v>
          </cell>
          <cell r="I34">
            <v>300000</v>
          </cell>
          <cell r="J34">
            <v>0</v>
          </cell>
          <cell r="K34">
            <v>0</v>
          </cell>
          <cell r="L34">
            <v>0</v>
          </cell>
          <cell r="M34">
            <v>0</v>
          </cell>
          <cell r="N34">
            <v>300000</v>
          </cell>
          <cell r="O34">
            <v>0</v>
          </cell>
        </row>
        <row r="35">
          <cell r="A35" t="str">
            <v>E3556</v>
          </cell>
          <cell r="B35" t="str">
            <v>E3556 Additional CCTV to Speedwell street</v>
          </cell>
          <cell r="C35">
            <v>40000</v>
          </cell>
          <cell r="D35">
            <v>0</v>
          </cell>
          <cell r="E35">
            <v>40000</v>
          </cell>
          <cell r="F35">
            <v>40000</v>
          </cell>
          <cell r="G35">
            <v>0</v>
          </cell>
          <cell r="H35">
            <v>0</v>
          </cell>
          <cell r="I35">
            <v>40000</v>
          </cell>
          <cell r="J35">
            <v>0</v>
          </cell>
          <cell r="K35">
            <v>0</v>
          </cell>
          <cell r="L35">
            <v>0</v>
          </cell>
          <cell r="M35">
            <v>0</v>
          </cell>
          <cell r="N35">
            <v>40000</v>
          </cell>
          <cell r="O35">
            <v>0</v>
          </cell>
        </row>
        <row r="36">
          <cell r="A36" t="str">
            <v>F0015</v>
          </cell>
          <cell r="B36" t="str">
            <v>F0015 Cycle Oxford</v>
          </cell>
          <cell r="C36">
            <v>240503</v>
          </cell>
          <cell r="D36">
            <v>61544.239999999991</v>
          </cell>
          <cell r="E36">
            <v>302047.24</v>
          </cell>
          <cell r="F36">
            <v>366999.28</v>
          </cell>
          <cell r="G36">
            <v>14952.28</v>
          </cell>
          <cell r="H36">
            <v>79206</v>
          </cell>
          <cell r="I36">
            <v>272841</v>
          </cell>
          <cell r="J36">
            <v>24830</v>
          </cell>
          <cell r="K36">
            <v>50805.75</v>
          </cell>
          <cell r="L36">
            <v>-25975.75</v>
          </cell>
          <cell r="M36">
            <v>9.1005384088168564E-2</v>
          </cell>
          <cell r="N36">
            <v>272841</v>
          </cell>
          <cell r="O36">
            <v>0</v>
          </cell>
        </row>
        <row r="37">
          <cell r="A37" t="str">
            <v>G6014</v>
          </cell>
          <cell r="B37" t="str">
            <v>G6014 CCTV Project</v>
          </cell>
          <cell r="C37">
            <v>0</v>
          </cell>
          <cell r="D37">
            <v>25000</v>
          </cell>
          <cell r="E37">
            <v>25000</v>
          </cell>
          <cell r="F37">
            <v>25000</v>
          </cell>
          <cell r="G37">
            <v>0</v>
          </cell>
          <cell r="H37">
            <v>0</v>
          </cell>
          <cell r="I37">
            <v>25000</v>
          </cell>
          <cell r="J37">
            <v>0</v>
          </cell>
          <cell r="K37">
            <v>0</v>
          </cell>
          <cell r="L37">
            <v>0</v>
          </cell>
          <cell r="M37">
            <v>0</v>
          </cell>
          <cell r="N37">
            <v>25000</v>
          </cell>
          <cell r="O37">
            <v>0</v>
          </cell>
        </row>
        <row r="38">
          <cell r="A38" t="str">
            <v>G6015</v>
          </cell>
          <cell r="B38" t="str">
            <v>G6015 CCTV Rosehill Parade</v>
          </cell>
          <cell r="C38">
            <v>0</v>
          </cell>
          <cell r="D38">
            <v>18000</v>
          </cell>
          <cell r="E38">
            <v>18000</v>
          </cell>
          <cell r="F38">
            <v>18000</v>
          </cell>
          <cell r="G38">
            <v>0</v>
          </cell>
          <cell r="H38">
            <v>0</v>
          </cell>
          <cell r="I38">
            <v>18000</v>
          </cell>
          <cell r="J38">
            <v>0</v>
          </cell>
          <cell r="K38">
            <v>0</v>
          </cell>
          <cell r="L38">
            <v>0</v>
          </cell>
          <cell r="M38">
            <v>0</v>
          </cell>
          <cell r="N38">
            <v>18000</v>
          </cell>
          <cell r="O38">
            <v>0</v>
          </cell>
        </row>
        <row r="39">
          <cell r="A39" t="str">
            <v>A4808</v>
          </cell>
          <cell r="B39" t="str">
            <v>A4808 Blackbird Leys LC Improvements</v>
          </cell>
          <cell r="C39">
            <v>128278</v>
          </cell>
          <cell r="D39">
            <v>0</v>
          </cell>
          <cell r="E39">
            <v>128278</v>
          </cell>
          <cell r="F39">
            <v>617479.76</v>
          </cell>
          <cell r="G39">
            <v>489201.76</v>
          </cell>
          <cell r="H39">
            <v>128278</v>
          </cell>
          <cell r="I39">
            <v>0</v>
          </cell>
          <cell r="J39">
            <v>0</v>
          </cell>
          <cell r="K39">
            <v>0</v>
          </cell>
          <cell r="L39">
            <v>0</v>
          </cell>
          <cell r="M39">
            <v>0</v>
          </cell>
          <cell r="N39">
            <v>0</v>
          </cell>
          <cell r="O39">
            <v>0</v>
          </cell>
        </row>
        <row r="40">
          <cell r="A40" t="str">
            <v>A4814</v>
          </cell>
          <cell r="B40" t="str">
            <v>A4814 Leisure Centre substantive repairs</v>
          </cell>
          <cell r="C40">
            <v>66000</v>
          </cell>
          <cell r="D40">
            <v>254728.52000000002</v>
          </cell>
          <cell r="E40">
            <v>320728.52</v>
          </cell>
          <cell r="F40">
            <v>861269.58000000007</v>
          </cell>
          <cell r="G40">
            <v>540541.06000000006</v>
          </cell>
          <cell r="H40">
            <v>0</v>
          </cell>
          <cell r="I40">
            <v>320728.52</v>
          </cell>
          <cell r="J40">
            <v>38389.71</v>
          </cell>
          <cell r="K40">
            <v>106898.815716</v>
          </cell>
          <cell r="L40">
            <v>-68509.105715999991</v>
          </cell>
          <cell r="M40">
            <v>0.11969534234124236</v>
          </cell>
          <cell r="N40">
            <v>320728.52</v>
          </cell>
          <cell r="O40">
            <v>0</v>
          </cell>
        </row>
        <row r="41">
          <cell r="A41" t="str">
            <v>B0033</v>
          </cell>
          <cell r="B41" t="str">
            <v>B0033 Community Centres</v>
          </cell>
          <cell r="C41">
            <v>313420</v>
          </cell>
          <cell r="D41">
            <v>225582.91999999993</v>
          </cell>
          <cell r="E41">
            <v>539002.91999999993</v>
          </cell>
          <cell r="F41">
            <v>1741270.4</v>
          </cell>
          <cell r="G41">
            <v>385891.48</v>
          </cell>
          <cell r="H41">
            <v>901520</v>
          </cell>
          <cell r="I41">
            <v>453858.91999999993</v>
          </cell>
          <cell r="J41">
            <v>80083.960000000006</v>
          </cell>
          <cell r="K41">
            <v>110060.78809999998</v>
          </cell>
          <cell r="L41">
            <v>-29976.82809999997</v>
          </cell>
          <cell r="M41">
            <v>0.17645121968738661</v>
          </cell>
          <cell r="N41">
            <v>180000</v>
          </cell>
          <cell r="O41">
            <v>-273858.91999999993</v>
          </cell>
          <cell r="P41">
            <v>-273858.91999999993</v>
          </cell>
        </row>
        <row r="42">
          <cell r="A42" t="str">
            <v>B0027</v>
          </cell>
          <cell r="B42" t="str">
            <v>B0027 Covered Market - Improvements &amp; Upgrade to Roof</v>
          </cell>
          <cell r="C42">
            <v>0</v>
          </cell>
          <cell r="D42">
            <v>52093.15</v>
          </cell>
          <cell r="E42">
            <v>52093.15</v>
          </cell>
          <cell r="F42">
            <v>78928.69</v>
          </cell>
          <cell r="G42">
            <v>26835.54</v>
          </cell>
          <cell r="H42">
            <v>0</v>
          </cell>
          <cell r="I42">
            <v>52093.15</v>
          </cell>
          <cell r="J42">
            <v>88.26</v>
          </cell>
          <cell r="K42">
            <v>0</v>
          </cell>
          <cell r="L42">
            <v>88.26</v>
          </cell>
          <cell r="M42">
            <v>1.6942726634883857E-3</v>
          </cell>
          <cell r="N42">
            <v>52093.15</v>
          </cell>
          <cell r="O42">
            <v>0</v>
          </cell>
        </row>
        <row r="43">
          <cell r="A43" t="str">
            <v>B0028</v>
          </cell>
          <cell r="B43" t="str">
            <v>B0028 Covered Market - New Roof Structures to High St Entrances</v>
          </cell>
          <cell r="C43">
            <v>100000</v>
          </cell>
          <cell r="D43">
            <v>1113.7099999999919</v>
          </cell>
          <cell r="E43">
            <v>101113.70999999999</v>
          </cell>
          <cell r="F43">
            <v>115000</v>
          </cell>
          <cell r="G43">
            <v>13886.29</v>
          </cell>
          <cell r="H43">
            <v>0</v>
          </cell>
          <cell r="I43">
            <v>101113.70999999999</v>
          </cell>
          <cell r="J43">
            <v>9697.92</v>
          </cell>
          <cell r="K43">
            <v>33701.199542999995</v>
          </cell>
          <cell r="L43">
            <v>-24003.279542999997</v>
          </cell>
          <cell r="M43">
            <v>9.591102927585192E-2</v>
          </cell>
          <cell r="N43">
            <v>101113.70999999999</v>
          </cell>
          <cell r="O43">
            <v>0</v>
          </cell>
        </row>
        <row r="44">
          <cell r="A44" t="str">
            <v>B0036</v>
          </cell>
          <cell r="B44" t="str">
            <v>B0036 Investment - Covered Market</v>
          </cell>
          <cell r="C44">
            <v>150000</v>
          </cell>
          <cell r="D44">
            <v>100048.28999999998</v>
          </cell>
          <cell r="E44">
            <v>250048.28999999998</v>
          </cell>
          <cell r="F44">
            <v>573194.36</v>
          </cell>
          <cell r="G44">
            <v>248146.07</v>
          </cell>
          <cell r="H44">
            <v>75000</v>
          </cell>
          <cell r="I44">
            <v>250048.28999999998</v>
          </cell>
          <cell r="J44">
            <v>34938.800000000003</v>
          </cell>
          <cell r="K44">
            <v>18578.587947</v>
          </cell>
          <cell r="L44">
            <v>16360.212053000003</v>
          </cell>
          <cell r="M44">
            <v>0.13972821009893732</v>
          </cell>
          <cell r="N44">
            <v>250048.28999999998</v>
          </cell>
          <cell r="O44">
            <v>0</v>
          </cell>
        </row>
        <row r="45">
          <cell r="A45" t="str">
            <v>B0003</v>
          </cell>
          <cell r="B45" t="str">
            <v>B0003 Roof Repairs &amp; Ext Refurbishment 44-46 George St</v>
          </cell>
          <cell r="C45">
            <v>27000</v>
          </cell>
          <cell r="D45">
            <v>0</v>
          </cell>
          <cell r="E45">
            <v>27000</v>
          </cell>
          <cell r="F45">
            <v>29923</v>
          </cell>
          <cell r="G45">
            <v>2923</v>
          </cell>
          <cell r="H45">
            <v>0</v>
          </cell>
          <cell r="I45">
            <v>27000</v>
          </cell>
          <cell r="J45">
            <v>0</v>
          </cell>
          <cell r="K45">
            <v>0</v>
          </cell>
          <cell r="L45">
            <v>0</v>
          </cell>
          <cell r="M45">
            <v>0</v>
          </cell>
          <cell r="N45">
            <v>27000</v>
          </cell>
          <cell r="O45">
            <v>0</v>
          </cell>
        </row>
        <row r="46">
          <cell r="A46" t="str">
            <v>B0040</v>
          </cell>
          <cell r="B46" t="str">
            <v>B0040 Investment - Broad Street</v>
          </cell>
          <cell r="C46">
            <v>127280</v>
          </cell>
          <cell r="D46">
            <v>-29770.600000000006</v>
          </cell>
          <cell r="E46">
            <v>97509.4</v>
          </cell>
          <cell r="F46">
            <v>303896.03000000003</v>
          </cell>
          <cell r="G46">
            <v>155186.63</v>
          </cell>
          <cell r="H46">
            <v>51200</v>
          </cell>
          <cell r="I46">
            <v>97509.4</v>
          </cell>
          <cell r="J46">
            <v>601.67999999999995</v>
          </cell>
          <cell r="K46">
            <v>24377.35</v>
          </cell>
          <cell r="L46">
            <v>-23775.67</v>
          </cell>
          <cell r="M46">
            <v>6.1704820253226864E-3</v>
          </cell>
          <cell r="N46">
            <v>97509.4</v>
          </cell>
          <cell r="O46">
            <v>0</v>
          </cell>
        </row>
        <row r="47">
          <cell r="A47" t="str">
            <v>B0041</v>
          </cell>
          <cell r="B47" t="str">
            <v>B0041 Investment - Misc City Centre Properties</v>
          </cell>
          <cell r="C47">
            <v>10000</v>
          </cell>
          <cell r="D47">
            <v>2320.7700000000004</v>
          </cell>
          <cell r="E47">
            <v>12320.77</v>
          </cell>
          <cell r="F47">
            <v>52150.509999999995</v>
          </cell>
          <cell r="G47">
            <v>15829.74</v>
          </cell>
          <cell r="H47">
            <v>24000</v>
          </cell>
          <cell r="I47">
            <v>12320.77</v>
          </cell>
          <cell r="J47">
            <v>1231.42</v>
          </cell>
          <cell r="K47">
            <v>0</v>
          </cell>
          <cell r="L47">
            <v>1231.42</v>
          </cell>
          <cell r="M47">
            <v>9.994667541070891E-2</v>
          </cell>
          <cell r="N47">
            <v>12320.77</v>
          </cell>
          <cell r="O47">
            <v>0</v>
          </cell>
        </row>
        <row r="48">
          <cell r="A48" t="str">
            <v>B0044</v>
          </cell>
          <cell r="B48" t="str">
            <v>B0044 Investment - Outer City</v>
          </cell>
          <cell r="C48">
            <v>38600</v>
          </cell>
          <cell r="D48">
            <v>8607.739999999998</v>
          </cell>
          <cell r="E48">
            <v>47207.74</v>
          </cell>
          <cell r="F48">
            <v>413759.42</v>
          </cell>
          <cell r="G48">
            <v>28751.68</v>
          </cell>
          <cell r="H48">
            <v>337800</v>
          </cell>
          <cell r="I48">
            <v>47207.74</v>
          </cell>
          <cell r="J48">
            <v>0</v>
          </cell>
          <cell r="K48">
            <v>0</v>
          </cell>
          <cell r="L48">
            <v>0</v>
          </cell>
          <cell r="M48">
            <v>0</v>
          </cell>
          <cell r="N48">
            <v>47207.74</v>
          </cell>
          <cell r="O48">
            <v>0</v>
          </cell>
        </row>
        <row r="49">
          <cell r="A49" t="str">
            <v>B0045</v>
          </cell>
          <cell r="B49" t="str">
            <v>B0045 Investment - St. Michael’s Street</v>
          </cell>
          <cell r="C49">
            <v>0</v>
          </cell>
          <cell r="D49">
            <v>6035.41</v>
          </cell>
          <cell r="E49">
            <v>6035.41</v>
          </cell>
          <cell r="F49">
            <v>33647</v>
          </cell>
          <cell r="G49">
            <v>27611.59</v>
          </cell>
          <cell r="H49">
            <v>0</v>
          </cell>
          <cell r="I49">
            <v>6035.41</v>
          </cell>
          <cell r="J49">
            <v>0</v>
          </cell>
          <cell r="K49">
            <v>0</v>
          </cell>
          <cell r="L49">
            <v>0</v>
          </cell>
          <cell r="M49">
            <v>0</v>
          </cell>
          <cell r="N49">
            <v>6035.41</v>
          </cell>
          <cell r="O49">
            <v>0</v>
          </cell>
        </row>
        <row r="50">
          <cell r="A50" t="str">
            <v>B0046</v>
          </cell>
          <cell r="B50" t="str">
            <v>B0046 Investment - Ship Street</v>
          </cell>
          <cell r="C50">
            <v>65720</v>
          </cell>
          <cell r="D50">
            <v>5502.1000000000058</v>
          </cell>
          <cell r="E50">
            <v>71222.100000000006</v>
          </cell>
          <cell r="F50">
            <v>76220</v>
          </cell>
          <cell r="G50">
            <v>4997.8999999999996</v>
          </cell>
          <cell r="H50">
            <v>0</v>
          </cell>
          <cell r="I50">
            <v>71222.100000000006</v>
          </cell>
          <cell r="J50">
            <v>950</v>
          </cell>
          <cell r="K50">
            <v>0</v>
          </cell>
          <cell r="L50">
            <v>950</v>
          </cell>
          <cell r="M50">
            <v>1.3338556431220084E-2</v>
          </cell>
          <cell r="N50">
            <v>71222.100000000006</v>
          </cell>
          <cell r="O50">
            <v>0</v>
          </cell>
        </row>
        <row r="51">
          <cell r="A51" t="str">
            <v>B0043</v>
          </cell>
          <cell r="B51" t="str">
            <v>B0043 Investment George Street</v>
          </cell>
          <cell r="C51">
            <v>50500</v>
          </cell>
          <cell r="D51">
            <v>50500</v>
          </cell>
          <cell r="E51">
            <v>101000</v>
          </cell>
          <cell r="F51">
            <v>180368</v>
          </cell>
          <cell r="G51">
            <v>1568</v>
          </cell>
          <cell r="H51">
            <v>77800</v>
          </cell>
          <cell r="I51">
            <v>101000</v>
          </cell>
          <cell r="J51">
            <v>0</v>
          </cell>
          <cell r="K51">
            <v>0</v>
          </cell>
          <cell r="L51">
            <v>0</v>
          </cell>
          <cell r="M51">
            <v>0</v>
          </cell>
          <cell r="N51">
            <v>101000</v>
          </cell>
          <cell r="O51">
            <v>0</v>
          </cell>
        </row>
        <row r="52">
          <cell r="A52" t="str">
            <v>B0072</v>
          </cell>
          <cell r="B52" t="str">
            <v>B0072 23-25 Broad Street</v>
          </cell>
          <cell r="C52">
            <v>300000</v>
          </cell>
          <cell r="D52">
            <v>12395.549999999988</v>
          </cell>
          <cell r="E52">
            <v>312395.55</v>
          </cell>
          <cell r="F52">
            <v>350000</v>
          </cell>
          <cell r="G52">
            <v>37604.449999999997</v>
          </cell>
          <cell r="H52">
            <v>0</v>
          </cell>
          <cell r="I52">
            <v>312395.55</v>
          </cell>
          <cell r="J52">
            <v>200977.47</v>
          </cell>
          <cell r="K52">
            <v>75755.920874999996</v>
          </cell>
          <cell r="L52">
            <v>125221.54912500001</v>
          </cell>
          <cell r="M52">
            <v>0.64334293494257522</v>
          </cell>
          <cell r="N52">
            <v>312395.55</v>
          </cell>
          <cell r="O52">
            <v>0</v>
          </cell>
        </row>
        <row r="53">
          <cell r="A53" t="str">
            <v>M5015</v>
          </cell>
          <cell r="B53" t="str">
            <v>M5015 Old Fire Station</v>
          </cell>
          <cell r="F53">
            <v>4063552.76</v>
          </cell>
          <cell r="G53">
            <v>4062754.76</v>
          </cell>
          <cell r="H53">
            <v>0</v>
          </cell>
          <cell r="I53">
            <v>798</v>
          </cell>
          <cell r="J53">
            <v>798</v>
          </cell>
          <cell r="K53">
            <v>798</v>
          </cell>
          <cell r="L53">
            <v>0</v>
          </cell>
          <cell r="M53">
            <v>0</v>
          </cell>
          <cell r="N53">
            <v>798</v>
          </cell>
          <cell r="O53">
            <v>0</v>
          </cell>
        </row>
        <row r="54">
          <cell r="A54" t="str">
            <v>B0088</v>
          </cell>
          <cell r="B54" t="str">
            <v>B0088 Barns Road Car Park</v>
          </cell>
          <cell r="C54">
            <v>80000</v>
          </cell>
          <cell r="D54">
            <v>128254.23000000001</v>
          </cell>
          <cell r="E54">
            <v>208254.23</v>
          </cell>
          <cell r="F54">
            <v>128254.23000000001</v>
          </cell>
          <cell r="G54">
            <v>0</v>
          </cell>
          <cell r="H54">
            <v>0</v>
          </cell>
          <cell r="I54">
            <v>128254.23000000001</v>
          </cell>
          <cell r="J54">
            <v>0</v>
          </cell>
          <cell r="K54">
            <v>0</v>
          </cell>
          <cell r="L54">
            <v>0</v>
          </cell>
          <cell r="M54">
            <v>0</v>
          </cell>
          <cell r="N54">
            <v>128254.23000000001</v>
          </cell>
          <cell r="O54">
            <v>0</v>
          </cell>
        </row>
        <row r="55">
          <cell r="A55" t="str">
            <v>B0052</v>
          </cell>
          <cell r="B55" t="str">
            <v>B0052 Miscellaneous Properties</v>
          </cell>
          <cell r="C55">
            <v>0</v>
          </cell>
          <cell r="D55">
            <v>9864.9199999999983</v>
          </cell>
          <cell r="E55">
            <v>9864.9199999999983</v>
          </cell>
          <cell r="F55">
            <v>80937</v>
          </cell>
          <cell r="G55">
            <v>56712.08</v>
          </cell>
          <cell r="H55">
            <v>14360</v>
          </cell>
          <cell r="I55">
            <v>9864.9199999999983</v>
          </cell>
          <cell r="J55">
            <v>23950.11</v>
          </cell>
          <cell r="K55">
            <v>9865</v>
          </cell>
          <cell r="L55">
            <v>14085.11</v>
          </cell>
          <cell r="M55">
            <v>2.4278058007566208</v>
          </cell>
          <cell r="N55">
            <v>9864.9199999999983</v>
          </cell>
          <cell r="O55">
            <v>0</v>
          </cell>
        </row>
        <row r="56">
          <cell r="A56" t="str">
            <v>B0073</v>
          </cell>
          <cell r="B56" t="str">
            <v>B0073 Clearing Channels under Frideswide Bridge</v>
          </cell>
          <cell r="C56">
            <v>0</v>
          </cell>
          <cell r="D56">
            <v>5000</v>
          </cell>
          <cell r="E56">
            <v>5000</v>
          </cell>
          <cell r="F56">
            <v>5000</v>
          </cell>
          <cell r="G56">
            <v>0</v>
          </cell>
          <cell r="H56">
            <v>0</v>
          </cell>
          <cell r="I56">
            <v>5000</v>
          </cell>
          <cell r="J56">
            <v>0</v>
          </cell>
          <cell r="K56">
            <v>0</v>
          </cell>
          <cell r="L56">
            <v>0</v>
          </cell>
          <cell r="M56">
            <v>0</v>
          </cell>
          <cell r="N56">
            <v>5000</v>
          </cell>
          <cell r="O56">
            <v>0</v>
          </cell>
        </row>
        <row r="57">
          <cell r="A57" t="str">
            <v>B0078</v>
          </cell>
          <cell r="B57" t="str">
            <v>B0078 Allotments</v>
          </cell>
          <cell r="C57">
            <v>13700</v>
          </cell>
          <cell r="D57">
            <v>3000</v>
          </cell>
          <cell r="E57">
            <v>16700</v>
          </cell>
          <cell r="F57">
            <v>61350</v>
          </cell>
          <cell r="G57">
            <v>0</v>
          </cell>
          <cell r="H57">
            <v>44650</v>
          </cell>
          <cell r="I57">
            <v>16700</v>
          </cell>
          <cell r="J57">
            <v>0</v>
          </cell>
          <cell r="K57">
            <v>0</v>
          </cell>
          <cell r="L57">
            <v>0</v>
          </cell>
          <cell r="M57">
            <v>0</v>
          </cell>
          <cell r="N57">
            <v>16700</v>
          </cell>
          <cell r="O57">
            <v>0</v>
          </cell>
        </row>
        <row r="58">
          <cell r="A58" t="str">
            <v>B0079</v>
          </cell>
          <cell r="B58" t="str">
            <v>B0079 Street Sports Sites</v>
          </cell>
          <cell r="C58">
            <v>0</v>
          </cell>
          <cell r="D58">
            <v>8110</v>
          </cell>
          <cell r="E58">
            <v>8110</v>
          </cell>
          <cell r="F58">
            <v>18830</v>
          </cell>
          <cell r="G58">
            <v>0</v>
          </cell>
          <cell r="H58">
            <v>10720</v>
          </cell>
          <cell r="I58">
            <v>8110</v>
          </cell>
          <cell r="J58">
            <v>0</v>
          </cell>
          <cell r="K58">
            <v>0</v>
          </cell>
          <cell r="L58">
            <v>0</v>
          </cell>
          <cell r="M58">
            <v>0</v>
          </cell>
          <cell r="N58">
            <v>8110</v>
          </cell>
          <cell r="O58">
            <v>0</v>
          </cell>
        </row>
        <row r="59">
          <cell r="A59" t="str">
            <v>B0077</v>
          </cell>
          <cell r="B59" t="str">
            <v>B0077 Direct Services Depots</v>
          </cell>
          <cell r="C59">
            <v>0</v>
          </cell>
          <cell r="D59">
            <v>45383.5</v>
          </cell>
          <cell r="E59">
            <v>45383.5</v>
          </cell>
          <cell r="F59">
            <v>404415</v>
          </cell>
          <cell r="G59">
            <v>104616.5</v>
          </cell>
          <cell r="H59">
            <v>236100</v>
          </cell>
          <cell r="I59">
            <v>63698.5</v>
          </cell>
          <cell r="J59">
            <v>63698.5</v>
          </cell>
          <cell r="K59">
            <v>56971.938399999999</v>
          </cell>
          <cell r="L59">
            <v>6726.5616000000009</v>
          </cell>
          <cell r="M59">
            <v>1</v>
          </cell>
          <cell r="N59">
            <v>63698.5</v>
          </cell>
          <cell r="O59">
            <v>0</v>
          </cell>
        </row>
        <row r="60">
          <cell r="A60" t="str">
            <v>B0080</v>
          </cell>
          <cell r="B60" t="str">
            <v>B0080 Templars Square Refurbishment/Relocation</v>
          </cell>
          <cell r="C60">
            <v>115000</v>
          </cell>
          <cell r="D60">
            <v>25466.679999999993</v>
          </cell>
          <cell r="E60">
            <v>140466.68</v>
          </cell>
          <cell r="F60">
            <v>23829.03</v>
          </cell>
          <cell r="G60">
            <v>9533.32</v>
          </cell>
          <cell r="H60">
            <v>0</v>
          </cell>
          <cell r="I60">
            <v>14295.71</v>
          </cell>
          <cell r="J60">
            <v>14295.71</v>
          </cell>
          <cell r="K60">
            <v>14296</v>
          </cell>
          <cell r="L60">
            <v>-0.29000000000087311</v>
          </cell>
          <cell r="M60">
            <v>1</v>
          </cell>
          <cell r="N60">
            <v>14295.71</v>
          </cell>
          <cell r="O60">
            <v>0</v>
          </cell>
        </row>
        <row r="61">
          <cell r="A61" t="str">
            <v>B0048</v>
          </cell>
          <cell r="B61" t="str">
            <v>B0048 Leisure Cemeteries</v>
          </cell>
          <cell r="F61">
            <v>114855.89</v>
          </cell>
          <cell r="G61">
            <v>92758.89</v>
          </cell>
          <cell r="H61">
            <v>19097</v>
          </cell>
          <cell r="I61">
            <v>3000</v>
          </cell>
          <cell r="J61">
            <v>8381.7999999999993</v>
          </cell>
          <cell r="K61">
            <v>3000</v>
          </cell>
          <cell r="L61">
            <v>5381.7999999999993</v>
          </cell>
          <cell r="M61">
            <v>0</v>
          </cell>
          <cell r="N61">
            <v>3000</v>
          </cell>
          <cell r="O61">
            <v>0</v>
          </cell>
        </row>
        <row r="62">
          <cell r="A62" t="str">
            <v>B0050</v>
          </cell>
          <cell r="B62" t="str">
            <v>B0050 Leisure - Depots</v>
          </cell>
          <cell r="C62">
            <v>0</v>
          </cell>
          <cell r="D62">
            <v>43800</v>
          </cell>
          <cell r="E62">
            <v>43800</v>
          </cell>
          <cell r="F62">
            <v>133750.77000000002</v>
          </cell>
          <cell r="G62">
            <v>71190.77</v>
          </cell>
          <cell r="H62">
            <v>18760</v>
          </cell>
          <cell r="I62">
            <v>43800</v>
          </cell>
          <cell r="J62">
            <v>0</v>
          </cell>
          <cell r="K62">
            <v>0</v>
          </cell>
          <cell r="L62">
            <v>0</v>
          </cell>
          <cell r="M62">
            <v>0</v>
          </cell>
          <cell r="N62">
            <v>43800</v>
          </cell>
          <cell r="O62">
            <v>0</v>
          </cell>
        </row>
        <row r="63">
          <cell r="A63" t="str">
            <v>B0065</v>
          </cell>
          <cell r="B63" t="str">
            <v>B0065 Parks &amp; Cemetery - Masonry Walls &amp; Path Improvements</v>
          </cell>
          <cell r="C63">
            <v>40000</v>
          </cell>
          <cell r="D63">
            <v>-5701.68</v>
          </cell>
          <cell r="E63">
            <v>34298.32</v>
          </cell>
          <cell r="F63">
            <v>119926</v>
          </cell>
          <cell r="G63">
            <v>85627.68</v>
          </cell>
          <cell r="H63">
            <v>0</v>
          </cell>
          <cell r="I63">
            <v>34298.32</v>
          </cell>
          <cell r="J63">
            <v>14148</v>
          </cell>
          <cell r="K63">
            <v>0</v>
          </cell>
          <cell r="L63">
            <v>14148</v>
          </cell>
          <cell r="M63">
            <v>0.41249833811102121</v>
          </cell>
          <cell r="N63">
            <v>34298.32</v>
          </cell>
          <cell r="O63">
            <v>0</v>
          </cell>
        </row>
        <row r="64">
          <cell r="A64" t="str">
            <v>B0067</v>
          </cell>
          <cell r="B64" t="str">
            <v>B0067 Fencing Repairs across the City</v>
          </cell>
          <cell r="C64">
            <v>150000</v>
          </cell>
          <cell r="D64">
            <v>-3992.8299999999872</v>
          </cell>
          <cell r="E64">
            <v>146007.17000000001</v>
          </cell>
          <cell r="F64">
            <v>450051.78</v>
          </cell>
          <cell r="G64">
            <v>304044.61</v>
          </cell>
          <cell r="H64">
            <v>0</v>
          </cell>
          <cell r="I64">
            <v>146007.17000000001</v>
          </cell>
          <cell r="J64">
            <v>30062.27</v>
          </cell>
          <cell r="K64">
            <v>35406.738725000003</v>
          </cell>
          <cell r="L64">
            <v>-5344.4687250000025</v>
          </cell>
          <cell r="M64">
            <v>0.20589584744365635</v>
          </cell>
          <cell r="N64">
            <v>146007.17000000001</v>
          </cell>
          <cell r="O64">
            <v>0</v>
          </cell>
        </row>
        <row r="65">
          <cell r="A65" t="str">
            <v>B0085</v>
          </cell>
          <cell r="B65" t="str">
            <v>B0085 Parks &amp; Leisure Toilets</v>
          </cell>
          <cell r="C65">
            <v>9200</v>
          </cell>
          <cell r="D65">
            <v>0</v>
          </cell>
          <cell r="E65">
            <v>9200</v>
          </cell>
          <cell r="F65">
            <v>9200</v>
          </cell>
          <cell r="G65">
            <v>0</v>
          </cell>
          <cell r="H65">
            <v>0</v>
          </cell>
          <cell r="I65">
            <v>9200</v>
          </cell>
          <cell r="J65">
            <v>0</v>
          </cell>
          <cell r="K65">
            <v>0</v>
          </cell>
          <cell r="L65">
            <v>0</v>
          </cell>
          <cell r="M65">
            <v>0</v>
          </cell>
          <cell r="N65">
            <v>9200</v>
          </cell>
          <cell r="O65">
            <v>0</v>
          </cell>
        </row>
        <row r="66">
          <cell r="A66" t="str">
            <v>B0054</v>
          </cell>
          <cell r="B66" t="str">
            <v>B0054 Town Hall</v>
          </cell>
          <cell r="C66">
            <v>280000</v>
          </cell>
          <cell r="D66">
            <v>115533.18</v>
          </cell>
          <cell r="E66">
            <v>395533.18</v>
          </cell>
          <cell r="F66">
            <v>1113589.54</v>
          </cell>
          <cell r="G66">
            <v>638056.36</v>
          </cell>
          <cell r="H66">
            <v>105000</v>
          </cell>
          <cell r="I66">
            <v>370533.18</v>
          </cell>
          <cell r="J66">
            <v>245414.32</v>
          </cell>
          <cell r="K66">
            <v>185266.59000000003</v>
          </cell>
          <cell r="L66">
            <v>60147.729999999981</v>
          </cell>
          <cell r="M66">
            <v>0.66232751409738799</v>
          </cell>
          <cell r="N66">
            <v>370533.18</v>
          </cell>
          <cell r="O66">
            <v>0</v>
          </cell>
        </row>
        <row r="67">
          <cell r="A67" t="str">
            <v>B0068</v>
          </cell>
          <cell r="B67" t="str">
            <v>B0068 Town Hall - Conference System Refurbishment</v>
          </cell>
          <cell r="C67">
            <v>266611</v>
          </cell>
          <cell r="D67">
            <v>15148.219999999972</v>
          </cell>
          <cell r="E67">
            <v>281759.21999999997</v>
          </cell>
          <cell r="F67">
            <v>399988.02999999997</v>
          </cell>
          <cell r="G67">
            <v>118228.81</v>
          </cell>
          <cell r="H67">
            <v>180000</v>
          </cell>
          <cell r="I67">
            <v>101759.21999999997</v>
          </cell>
          <cell r="J67">
            <v>7774.5</v>
          </cell>
          <cell r="K67">
            <v>8944.6354379999975</v>
          </cell>
          <cell r="L67">
            <v>-1170.1354379999975</v>
          </cell>
          <cell r="M67">
            <v>7.640093939399302E-2</v>
          </cell>
          <cell r="N67">
            <v>101759.21999999997</v>
          </cell>
          <cell r="O67">
            <v>0</v>
          </cell>
        </row>
        <row r="68">
          <cell r="A68" t="str">
            <v>B0076</v>
          </cell>
          <cell r="B68" t="str">
            <v>B0076 Town Hall Improvements (OFTF2)</v>
          </cell>
          <cell r="C68">
            <v>50000</v>
          </cell>
          <cell r="D68">
            <v>98895.56</v>
          </cell>
          <cell r="E68">
            <v>148895.56</v>
          </cell>
          <cell r="F68">
            <v>438000</v>
          </cell>
          <cell r="G68">
            <v>171104.44</v>
          </cell>
          <cell r="H68">
            <v>0</v>
          </cell>
          <cell r="I68">
            <v>266895.56</v>
          </cell>
          <cell r="J68">
            <v>249435.84</v>
          </cell>
          <cell r="K68">
            <v>228836.25314400002</v>
          </cell>
          <cell r="L68">
            <v>20599.58685599998</v>
          </cell>
          <cell r="M68">
            <v>0.93458220136745629</v>
          </cell>
          <cell r="N68">
            <v>266895.56</v>
          </cell>
          <cell r="O68">
            <v>0</v>
          </cell>
        </row>
        <row r="69">
          <cell r="A69" t="str">
            <v>B0089</v>
          </cell>
          <cell r="B69" t="str">
            <v>B0089 Council Chamber Conference System</v>
          </cell>
          <cell r="C69">
            <v>0</v>
          </cell>
          <cell r="E69">
            <v>0</v>
          </cell>
          <cell r="F69">
            <v>75000</v>
          </cell>
          <cell r="G69">
            <v>0</v>
          </cell>
          <cell r="H69">
            <v>0</v>
          </cell>
          <cell r="I69">
            <v>75000</v>
          </cell>
          <cell r="J69">
            <v>0</v>
          </cell>
          <cell r="K69">
            <v>0</v>
          </cell>
          <cell r="L69">
            <v>0</v>
          </cell>
          <cell r="M69">
            <v>0</v>
          </cell>
          <cell r="N69">
            <v>75000</v>
          </cell>
          <cell r="O69">
            <v>0</v>
          </cell>
        </row>
        <row r="70">
          <cell r="A70" t="str">
            <v>B0087</v>
          </cell>
          <cell r="B70" t="str">
            <v>B0087 Property Investment Strategy</v>
          </cell>
          <cell r="C70">
            <v>7000000</v>
          </cell>
          <cell r="D70">
            <v>0</v>
          </cell>
          <cell r="E70">
            <v>7000000</v>
          </cell>
          <cell r="F70">
            <v>7000000</v>
          </cell>
          <cell r="G70">
            <v>0</v>
          </cell>
          <cell r="H70">
            <v>0</v>
          </cell>
          <cell r="I70">
            <v>7000000</v>
          </cell>
          <cell r="J70">
            <v>0</v>
          </cell>
          <cell r="K70">
            <v>0</v>
          </cell>
          <cell r="L70">
            <v>0</v>
          </cell>
          <cell r="M70">
            <v>0</v>
          </cell>
          <cell r="N70">
            <v>7000000</v>
          </cell>
          <cell r="O70">
            <v>0</v>
          </cell>
        </row>
        <row r="71">
          <cell r="A71" t="str">
            <v>B0090</v>
          </cell>
          <cell r="B71" t="str">
            <v>NEW St Aldates Chambers Security</v>
          </cell>
          <cell r="C71">
            <v>0</v>
          </cell>
          <cell r="D71">
            <v>0</v>
          </cell>
          <cell r="E71">
            <v>0</v>
          </cell>
          <cell r="H71">
            <v>0</v>
          </cell>
          <cell r="I71">
            <v>25000</v>
          </cell>
          <cell r="J71">
            <v>0</v>
          </cell>
          <cell r="K71">
            <v>0</v>
          </cell>
          <cell r="L71">
            <v>0</v>
          </cell>
          <cell r="M71">
            <v>0</v>
          </cell>
          <cell r="N71">
            <v>25000</v>
          </cell>
          <cell r="O71">
            <v>0</v>
          </cell>
        </row>
        <row r="72">
          <cell r="A72" t="str">
            <v>B0082</v>
          </cell>
          <cell r="B72" t="str">
            <v>B0082 Garages</v>
          </cell>
          <cell r="C72">
            <v>117000</v>
          </cell>
          <cell r="D72">
            <v>-6279.6199999999953</v>
          </cell>
          <cell r="E72">
            <v>110720.38</v>
          </cell>
          <cell r="F72">
            <v>351000</v>
          </cell>
          <cell r="G72">
            <v>123279.62</v>
          </cell>
          <cell r="H72">
            <v>117000</v>
          </cell>
          <cell r="I72">
            <v>110720.38</v>
          </cell>
          <cell r="J72">
            <v>63692.06</v>
          </cell>
          <cell r="K72">
            <v>55360.19</v>
          </cell>
          <cell r="L72">
            <v>8331.8699999999953</v>
          </cell>
          <cell r="M72">
            <v>0.57525145777136955</v>
          </cell>
          <cell r="N72">
            <v>110720.38</v>
          </cell>
          <cell r="O72">
            <v>0</v>
          </cell>
        </row>
        <row r="73">
          <cell r="A73" t="str">
            <v>M5020</v>
          </cell>
          <cell r="B73" t="str">
            <v>M5020 Empty Homes CPO Revolving Fund</v>
          </cell>
          <cell r="C73">
            <v>250000</v>
          </cell>
          <cell r="D73">
            <v>0</v>
          </cell>
          <cell r="E73">
            <v>250000</v>
          </cell>
          <cell r="F73">
            <v>750000</v>
          </cell>
          <cell r="G73">
            <v>0</v>
          </cell>
          <cell r="H73">
            <v>500000</v>
          </cell>
          <cell r="I73">
            <v>250000</v>
          </cell>
          <cell r="J73">
            <v>0</v>
          </cell>
          <cell r="K73">
            <v>0</v>
          </cell>
          <cell r="L73">
            <v>0</v>
          </cell>
          <cell r="M73">
            <v>0</v>
          </cell>
          <cell r="N73">
            <v>0</v>
          </cell>
          <cell r="O73">
            <v>-250000</v>
          </cell>
          <cell r="P73">
            <v>-250000</v>
          </cell>
        </row>
        <row r="74">
          <cell r="A74" t="str">
            <v>M5021</v>
          </cell>
          <cell r="B74" t="str">
            <v>M5021 Equity Loan Scheme for Teachers</v>
          </cell>
          <cell r="C74">
            <v>0</v>
          </cell>
          <cell r="D74">
            <v>0</v>
          </cell>
          <cell r="E74">
            <v>0</v>
          </cell>
          <cell r="F74">
            <v>600000</v>
          </cell>
          <cell r="G74">
            <v>0</v>
          </cell>
          <cell r="H74">
            <v>450000</v>
          </cell>
          <cell r="I74">
            <v>150000</v>
          </cell>
          <cell r="J74">
            <v>0</v>
          </cell>
          <cell r="K74">
            <v>0</v>
          </cell>
          <cell r="L74">
            <v>0</v>
          </cell>
          <cell r="M74">
            <v>0</v>
          </cell>
          <cell r="N74">
            <v>150000</v>
          </cell>
          <cell r="O74">
            <v>0</v>
          </cell>
        </row>
        <row r="75">
          <cell r="A75" t="str">
            <v>N5019</v>
          </cell>
          <cell r="B75" t="str">
            <v>N5019 Homelessness Property Acquisitions</v>
          </cell>
          <cell r="I75">
            <v>0</v>
          </cell>
          <cell r="J75">
            <v>0</v>
          </cell>
          <cell r="K75">
            <v>0</v>
          </cell>
          <cell r="L75">
            <v>0</v>
          </cell>
          <cell r="M75">
            <v>0</v>
          </cell>
        </row>
        <row r="76">
          <cell r="A76" t="str">
            <v>G1013</v>
          </cell>
          <cell r="B76" t="str">
            <v>G1013 Dawson Street Gardens</v>
          </cell>
          <cell r="C76">
            <v>0</v>
          </cell>
          <cell r="D76">
            <v>19000</v>
          </cell>
          <cell r="E76">
            <v>19000</v>
          </cell>
          <cell r="F76">
            <v>19000</v>
          </cell>
          <cell r="G76">
            <v>0</v>
          </cell>
          <cell r="H76">
            <v>0</v>
          </cell>
          <cell r="I76">
            <v>19000</v>
          </cell>
          <cell r="J76">
            <v>0</v>
          </cell>
          <cell r="K76">
            <v>0</v>
          </cell>
          <cell r="L76">
            <v>0</v>
          </cell>
          <cell r="M76">
            <v>0</v>
          </cell>
          <cell r="N76">
            <v>0</v>
          </cell>
          <cell r="O76">
            <v>-19000</v>
          </cell>
          <cell r="Q76">
            <v>-19000</v>
          </cell>
        </row>
        <row r="77">
          <cell r="A77" t="str">
            <v>G3015</v>
          </cell>
          <cell r="B77" t="str">
            <v>G3015 NE Marston Croft Road Recreation Ground</v>
          </cell>
          <cell r="C77">
            <v>0</v>
          </cell>
          <cell r="D77">
            <v>19300</v>
          </cell>
          <cell r="E77">
            <v>19300</v>
          </cell>
          <cell r="F77">
            <v>25000</v>
          </cell>
          <cell r="G77">
            <v>5700</v>
          </cell>
          <cell r="H77">
            <v>0</v>
          </cell>
          <cell r="I77">
            <v>19300</v>
          </cell>
          <cell r="J77">
            <v>0</v>
          </cell>
          <cell r="K77">
            <v>0</v>
          </cell>
          <cell r="L77">
            <v>0</v>
          </cell>
          <cell r="M77">
            <v>0</v>
          </cell>
          <cell r="N77">
            <v>19300</v>
          </cell>
          <cell r="O77">
            <v>0</v>
          </cell>
        </row>
        <row r="78">
          <cell r="A78" t="str">
            <v>G3017</v>
          </cell>
          <cell r="B78" t="str">
            <v>G3017 South Oxford Community Centre Café</v>
          </cell>
          <cell r="C78">
            <v>50000</v>
          </cell>
          <cell r="D78">
            <v>0</v>
          </cell>
          <cell r="E78">
            <v>50000</v>
          </cell>
          <cell r="F78">
            <v>50000</v>
          </cell>
          <cell r="G78">
            <v>0</v>
          </cell>
          <cell r="H78">
            <v>0</v>
          </cell>
          <cell r="I78">
            <v>50000</v>
          </cell>
          <cell r="J78">
            <v>0</v>
          </cell>
          <cell r="K78">
            <v>0</v>
          </cell>
          <cell r="L78">
            <v>0</v>
          </cell>
          <cell r="M78">
            <v>0</v>
          </cell>
          <cell r="N78">
            <v>50000</v>
          </cell>
          <cell r="O78">
            <v>0</v>
          </cell>
        </row>
        <row r="79">
          <cell r="A79" t="str">
            <v>G3018</v>
          </cell>
          <cell r="B79" t="str">
            <v>G3018 St Ebbes Deaf and Hard of Hearing Centre</v>
          </cell>
          <cell r="C79">
            <v>50000</v>
          </cell>
          <cell r="D79">
            <v>0</v>
          </cell>
          <cell r="E79">
            <v>50000</v>
          </cell>
          <cell r="F79">
            <v>50000</v>
          </cell>
          <cell r="G79">
            <v>0</v>
          </cell>
          <cell r="H79">
            <v>0</v>
          </cell>
          <cell r="I79">
            <v>50000</v>
          </cell>
          <cell r="J79">
            <v>0</v>
          </cell>
          <cell r="K79">
            <v>0</v>
          </cell>
          <cell r="L79">
            <v>0</v>
          </cell>
          <cell r="M79">
            <v>0</v>
          </cell>
          <cell r="N79">
            <v>50000</v>
          </cell>
          <cell r="O79">
            <v>0</v>
          </cell>
        </row>
        <row r="80">
          <cell r="A80" t="str">
            <v>A1300</v>
          </cell>
          <cell r="B80" t="str">
            <v>A1300 Playground Refurbishment</v>
          </cell>
          <cell r="C80">
            <v>0</v>
          </cell>
          <cell r="D80">
            <v>4582.0200000000041</v>
          </cell>
          <cell r="E80">
            <v>4582.0200000000041</v>
          </cell>
          <cell r="F80">
            <v>3215223.8</v>
          </cell>
          <cell r="G80">
            <v>3212065.8</v>
          </cell>
          <cell r="H80">
            <v>0</v>
          </cell>
          <cell r="I80">
            <v>3158</v>
          </cell>
          <cell r="J80">
            <v>3158</v>
          </cell>
          <cell r="K80">
            <v>3158</v>
          </cell>
          <cell r="L80">
            <v>0</v>
          </cell>
          <cell r="M80">
            <v>1</v>
          </cell>
          <cell r="N80">
            <v>3158</v>
          </cell>
          <cell r="O80">
            <v>0</v>
          </cell>
        </row>
        <row r="81">
          <cell r="A81" t="str">
            <v>A1301</v>
          </cell>
          <cell r="B81" t="str">
            <v>A1301 Play Barton</v>
          </cell>
          <cell r="C81">
            <v>0</v>
          </cell>
          <cell r="D81">
            <v>20000</v>
          </cell>
          <cell r="E81">
            <v>20000</v>
          </cell>
          <cell r="F81">
            <v>382167.57</v>
          </cell>
          <cell r="G81">
            <v>382167.57</v>
          </cell>
          <cell r="H81">
            <v>0</v>
          </cell>
          <cell r="I81">
            <v>0</v>
          </cell>
          <cell r="J81">
            <v>0</v>
          </cell>
          <cell r="K81">
            <v>0</v>
          </cell>
          <cell r="L81">
            <v>0</v>
          </cell>
          <cell r="M81">
            <v>0</v>
          </cell>
          <cell r="N81">
            <v>0</v>
          </cell>
          <cell r="O81">
            <v>0</v>
          </cell>
        </row>
        <row r="82">
          <cell r="A82" t="str">
            <v>A4810</v>
          </cell>
          <cell r="B82" t="str">
            <v>A4810 New Build Completion Pool</v>
          </cell>
          <cell r="C82">
            <v>5543900</v>
          </cell>
          <cell r="D82">
            <v>-131072.74000000022</v>
          </cell>
          <cell r="E82">
            <v>5412827.2599999998</v>
          </cell>
          <cell r="F82">
            <v>9479983.5899999999</v>
          </cell>
          <cell r="G82">
            <v>3567156.33</v>
          </cell>
          <cell r="H82">
            <v>612500</v>
          </cell>
          <cell r="I82">
            <v>5300327.26</v>
          </cell>
          <cell r="J82">
            <v>2802093.05</v>
          </cell>
          <cell r="K82">
            <v>2140706.75</v>
          </cell>
          <cell r="L82">
            <v>661386.29999999981</v>
          </cell>
          <cell r="M82">
            <v>0.52866415837123237</v>
          </cell>
          <cell r="N82">
            <v>5300327.26</v>
          </cell>
          <cell r="O82">
            <v>0</v>
          </cell>
        </row>
        <row r="83">
          <cell r="A83" t="str">
            <v>A4815</v>
          </cell>
          <cell r="B83" t="str">
            <v>A4815 Leisure Centre Improvement Work</v>
          </cell>
          <cell r="C83">
            <v>447250</v>
          </cell>
          <cell r="D83">
            <v>-4257.6500000000233</v>
          </cell>
          <cell r="E83">
            <v>442992.35</v>
          </cell>
          <cell r="F83">
            <v>724011.73</v>
          </cell>
          <cell r="G83">
            <v>281019.38</v>
          </cell>
          <cell r="H83">
            <v>0</v>
          </cell>
          <cell r="I83">
            <v>442992.35</v>
          </cell>
          <cell r="J83">
            <v>0</v>
          </cell>
          <cell r="K83">
            <v>110748</v>
          </cell>
          <cell r="L83">
            <v>-110748</v>
          </cell>
          <cell r="M83">
            <v>0</v>
          </cell>
          <cell r="N83">
            <v>442992.35</v>
          </cell>
          <cell r="O83">
            <v>0</v>
          </cell>
        </row>
        <row r="84">
          <cell r="A84" t="str">
            <v>A4835</v>
          </cell>
          <cell r="B84" t="str">
            <v>A4835 Biomass store at Cutteslowe Park to supply new pool</v>
          </cell>
          <cell r="C84">
            <v>90000</v>
          </cell>
          <cell r="D84">
            <v>0</v>
          </cell>
          <cell r="E84">
            <v>90000</v>
          </cell>
          <cell r="F84">
            <v>55000</v>
          </cell>
          <cell r="G84">
            <v>0</v>
          </cell>
          <cell r="H84">
            <v>0</v>
          </cell>
          <cell r="I84">
            <v>55000</v>
          </cell>
          <cell r="J84">
            <v>0</v>
          </cell>
          <cell r="K84">
            <v>0</v>
          </cell>
          <cell r="L84">
            <v>0</v>
          </cell>
          <cell r="M84">
            <v>0</v>
          </cell>
          <cell r="N84">
            <v>55000</v>
          </cell>
          <cell r="O84">
            <v>0</v>
          </cell>
        </row>
        <row r="85">
          <cell r="A85" t="str">
            <v>A4829</v>
          </cell>
          <cell r="B85" t="str">
            <v>A4829 Oxford Spires Academy</v>
          </cell>
          <cell r="C85">
            <v>500000</v>
          </cell>
          <cell r="D85">
            <v>0</v>
          </cell>
          <cell r="E85">
            <v>500000</v>
          </cell>
          <cell r="F85">
            <v>500000</v>
          </cell>
          <cell r="G85">
            <v>0</v>
          </cell>
          <cell r="H85">
            <v>350000</v>
          </cell>
          <cell r="I85">
            <v>150000</v>
          </cell>
          <cell r="J85">
            <v>0</v>
          </cell>
          <cell r="K85">
            <v>0</v>
          </cell>
          <cell r="L85">
            <v>0</v>
          </cell>
          <cell r="M85">
            <v>0</v>
          </cell>
          <cell r="N85">
            <v>150000</v>
          </cell>
          <cell r="O85">
            <v>0</v>
          </cell>
        </row>
        <row r="86">
          <cell r="A86" t="str">
            <v>A4816</v>
          </cell>
          <cell r="B86" t="str">
            <v>A4816 Sports Pavilions (Allocated by site below)</v>
          </cell>
          <cell r="C86">
            <v>1201000</v>
          </cell>
          <cell r="D86">
            <v>159279.54000000004</v>
          </cell>
          <cell r="E86">
            <v>1360279.54</v>
          </cell>
          <cell r="F86">
            <v>75000</v>
          </cell>
          <cell r="H86">
            <v>75000</v>
          </cell>
        </row>
        <row r="87">
          <cell r="A87" t="str">
            <v>A4816 Grandpont</v>
          </cell>
          <cell r="B87" t="str">
            <v>Grandpont</v>
          </cell>
          <cell r="F87">
            <v>573000</v>
          </cell>
          <cell r="I87">
            <v>573000</v>
          </cell>
          <cell r="J87">
            <v>483955</v>
          </cell>
          <cell r="K87">
            <v>480000</v>
          </cell>
          <cell r="L87">
            <v>3955</v>
          </cell>
          <cell r="M87">
            <v>0.84459860383944152</v>
          </cell>
          <cell r="N87">
            <v>573000</v>
          </cell>
          <cell r="O87">
            <v>0</v>
          </cell>
        </row>
        <row r="88">
          <cell r="A88" t="str">
            <v>A4816 BBL</v>
          </cell>
          <cell r="B88" t="str">
            <v>Blackbird Leys; Leisure Centre Pavilion</v>
          </cell>
          <cell r="F88">
            <v>469000</v>
          </cell>
          <cell r="I88">
            <v>469000</v>
          </cell>
          <cell r="J88">
            <v>288267</v>
          </cell>
          <cell r="K88">
            <v>280000</v>
          </cell>
          <cell r="L88">
            <v>8267</v>
          </cell>
          <cell r="M88">
            <v>0.61464179104477612</v>
          </cell>
          <cell r="N88">
            <v>469000</v>
          </cell>
          <cell r="O88">
            <v>0</v>
          </cell>
        </row>
        <row r="89">
          <cell r="A89" t="str">
            <v>A4816 Cutteslowe</v>
          </cell>
          <cell r="B89" t="str">
            <v>Cutteslowe Park Lower</v>
          </cell>
          <cell r="F89">
            <v>460000</v>
          </cell>
          <cell r="I89">
            <v>460000</v>
          </cell>
          <cell r="J89">
            <v>0</v>
          </cell>
          <cell r="K89">
            <v>0</v>
          </cell>
          <cell r="L89">
            <v>0</v>
          </cell>
          <cell r="M89">
            <v>0</v>
          </cell>
          <cell r="N89">
            <v>0</v>
          </cell>
          <cell r="O89">
            <v>-460000</v>
          </cell>
          <cell r="P89">
            <v>-460000</v>
          </cell>
        </row>
        <row r="90">
          <cell r="A90" t="str">
            <v>A4816 Sandy Lane</v>
          </cell>
          <cell r="B90" t="str">
            <v>Sandy Lane</v>
          </cell>
          <cell r="F90">
            <v>142000</v>
          </cell>
          <cell r="I90">
            <v>142000</v>
          </cell>
          <cell r="J90">
            <v>50000</v>
          </cell>
          <cell r="K90">
            <v>50000</v>
          </cell>
          <cell r="L90">
            <v>0</v>
          </cell>
          <cell r="M90">
            <v>0.352112676056338</v>
          </cell>
          <cell r="N90">
            <v>142000</v>
          </cell>
          <cell r="O90">
            <v>0</v>
          </cell>
        </row>
        <row r="91">
          <cell r="A91" t="str">
            <v>A4816 Mace Fees</v>
          </cell>
          <cell r="B91" t="str">
            <v>Mace Project Team Fees (Pavilions)</v>
          </cell>
          <cell r="F91">
            <v>90000</v>
          </cell>
          <cell r="I91">
            <v>90000</v>
          </cell>
          <cell r="J91">
            <v>58350</v>
          </cell>
          <cell r="K91">
            <v>55000</v>
          </cell>
          <cell r="L91">
            <v>3350</v>
          </cell>
          <cell r="M91">
            <v>0.64833333333333332</v>
          </cell>
          <cell r="N91">
            <v>90000</v>
          </cell>
          <cell r="O91">
            <v>0</v>
          </cell>
        </row>
        <row r="92">
          <cell r="A92" t="str">
            <v>A4816 Other</v>
          </cell>
          <cell r="B92" t="str">
            <v>Other Costs and Fees (Pavilions)</v>
          </cell>
          <cell r="F92">
            <v>25780</v>
          </cell>
          <cell r="I92">
            <v>25780</v>
          </cell>
          <cell r="J92">
            <v>3700</v>
          </cell>
          <cell r="K92">
            <v>6500</v>
          </cell>
          <cell r="L92">
            <v>-2800</v>
          </cell>
          <cell r="M92">
            <v>0.14352211016291699</v>
          </cell>
          <cell r="N92">
            <v>25780</v>
          </cell>
          <cell r="O92">
            <v>0</v>
          </cell>
        </row>
        <row r="93">
          <cell r="A93" t="str">
            <v>A3129</v>
          </cell>
          <cell r="B93" t="str">
            <v>A3129 Donnington Recreation Ground Improvements</v>
          </cell>
          <cell r="C93">
            <v>0</v>
          </cell>
          <cell r="D93">
            <v>44375</v>
          </cell>
          <cell r="E93">
            <v>44375</v>
          </cell>
          <cell r="F93">
            <v>48125</v>
          </cell>
          <cell r="G93">
            <v>3750</v>
          </cell>
          <cell r="H93">
            <v>44375</v>
          </cell>
          <cell r="I93">
            <v>0</v>
          </cell>
          <cell r="J93">
            <v>0</v>
          </cell>
          <cell r="K93">
            <v>0</v>
          </cell>
          <cell r="L93">
            <v>0</v>
          </cell>
          <cell r="M93">
            <v>0</v>
          </cell>
          <cell r="N93">
            <v>0</v>
          </cell>
          <cell r="O93">
            <v>0</v>
          </cell>
        </row>
        <row r="94">
          <cell r="A94" t="str">
            <v>A4820</v>
          </cell>
          <cell r="B94" t="str">
            <v>A4820 Upgrade Existing Tennis Courts</v>
          </cell>
          <cell r="C94">
            <v>54000</v>
          </cell>
          <cell r="D94">
            <v>17168.880000000005</v>
          </cell>
          <cell r="E94">
            <v>71168.88</v>
          </cell>
          <cell r="F94">
            <v>202876.75</v>
          </cell>
          <cell r="G94">
            <v>71707.87</v>
          </cell>
          <cell r="H94">
            <v>60000</v>
          </cell>
          <cell r="I94">
            <v>71168.88</v>
          </cell>
          <cell r="J94">
            <v>26071.26</v>
          </cell>
          <cell r="K94">
            <v>40292.25</v>
          </cell>
          <cell r="L94">
            <v>-14220.990000000002</v>
          </cell>
          <cell r="M94">
            <v>0</v>
          </cell>
          <cell r="N94">
            <v>71168.88</v>
          </cell>
          <cell r="O94">
            <v>0</v>
          </cell>
        </row>
        <row r="95">
          <cell r="A95" t="str">
            <v>A4821</v>
          </cell>
          <cell r="B95" t="str">
            <v>A4821 Upgrade Existing  Multi-Use Games Area</v>
          </cell>
          <cell r="C95">
            <v>48000</v>
          </cell>
          <cell r="D95">
            <v>-1322.5599999999977</v>
          </cell>
          <cell r="E95">
            <v>46677.440000000002</v>
          </cell>
          <cell r="F95">
            <v>268993.58999999997</v>
          </cell>
          <cell r="G95">
            <v>162316.59</v>
          </cell>
          <cell r="H95">
            <v>48000</v>
          </cell>
          <cell r="I95">
            <v>58677</v>
          </cell>
          <cell r="J95">
            <v>68073</v>
          </cell>
          <cell r="K95">
            <v>58677</v>
          </cell>
          <cell r="L95">
            <v>9396</v>
          </cell>
          <cell r="M95">
            <v>1.1601308860371184</v>
          </cell>
          <cell r="N95">
            <v>58677</v>
          </cell>
          <cell r="O95">
            <v>0</v>
          </cell>
        </row>
        <row r="96">
          <cell r="A96" t="str">
            <v>A4831</v>
          </cell>
          <cell r="B96" t="str">
            <v xml:space="preserve">A4831 Three Artificial Turf Cricket Wickets </v>
          </cell>
          <cell r="C96">
            <v>-24000</v>
          </cell>
          <cell r="D96">
            <v>36000</v>
          </cell>
          <cell r="E96">
            <v>12000</v>
          </cell>
          <cell r="F96">
            <v>12000</v>
          </cell>
          <cell r="G96">
            <v>0</v>
          </cell>
          <cell r="H96">
            <v>12000</v>
          </cell>
          <cell r="I96">
            <v>0</v>
          </cell>
          <cell r="J96">
            <v>0</v>
          </cell>
          <cell r="K96">
            <v>0</v>
          </cell>
          <cell r="L96">
            <v>0</v>
          </cell>
          <cell r="M96">
            <v>0</v>
          </cell>
          <cell r="N96">
            <v>0</v>
          </cell>
          <cell r="O96">
            <v>0</v>
          </cell>
        </row>
        <row r="97">
          <cell r="A97" t="str">
            <v>A4827</v>
          </cell>
          <cell r="B97" t="str">
            <v>A4827 Cowley Outdoor Gym</v>
          </cell>
          <cell r="C97">
            <v>0</v>
          </cell>
          <cell r="D97">
            <v>25056</v>
          </cell>
          <cell r="E97">
            <v>25056</v>
          </cell>
          <cell r="F97">
            <v>70000</v>
          </cell>
          <cell r="G97">
            <v>44944</v>
          </cell>
          <cell r="H97">
            <v>0</v>
          </cell>
          <cell r="I97">
            <v>25056</v>
          </cell>
          <cell r="J97">
            <v>0</v>
          </cell>
          <cell r="K97">
            <v>6264</v>
          </cell>
          <cell r="L97">
            <v>-6264</v>
          </cell>
          <cell r="M97">
            <v>0</v>
          </cell>
          <cell r="N97">
            <v>25056</v>
          </cell>
          <cell r="O97">
            <v>0</v>
          </cell>
        </row>
        <row r="98">
          <cell r="A98" t="str">
            <v>A4828</v>
          </cell>
          <cell r="B98" t="str">
            <v>A4828 Valentia Road Playground</v>
          </cell>
          <cell r="C98">
            <v>0</v>
          </cell>
          <cell r="D98">
            <v>10000</v>
          </cell>
          <cell r="E98">
            <v>10000</v>
          </cell>
          <cell r="F98">
            <v>10000</v>
          </cell>
          <cell r="G98">
            <v>0</v>
          </cell>
          <cell r="H98">
            <v>0</v>
          </cell>
          <cell r="I98">
            <v>10000</v>
          </cell>
          <cell r="J98">
            <v>10000</v>
          </cell>
          <cell r="K98">
            <v>2500</v>
          </cell>
          <cell r="L98">
            <v>7500</v>
          </cell>
          <cell r="M98">
            <v>1</v>
          </cell>
          <cell r="N98">
            <v>10000</v>
          </cell>
          <cell r="O98">
            <v>0</v>
          </cell>
        </row>
        <row r="99">
          <cell r="A99" t="str">
            <v>A4818</v>
          </cell>
          <cell r="B99" t="str">
            <v>A4818 Lye Valley &amp; Chiswell Valley Walkways</v>
          </cell>
          <cell r="C99">
            <v>0</v>
          </cell>
          <cell r="D99">
            <v>64000</v>
          </cell>
          <cell r="E99">
            <v>64000</v>
          </cell>
          <cell r="F99">
            <v>124000</v>
          </cell>
          <cell r="G99">
            <v>60000</v>
          </cell>
          <cell r="H99">
            <v>0</v>
          </cell>
          <cell r="I99">
            <v>64000</v>
          </cell>
          <cell r="J99">
            <v>0</v>
          </cell>
          <cell r="K99">
            <v>24000</v>
          </cell>
          <cell r="L99">
            <v>-24000</v>
          </cell>
          <cell r="M99">
            <v>0</v>
          </cell>
          <cell r="N99">
            <v>64000</v>
          </cell>
          <cell r="O99">
            <v>0</v>
          </cell>
        </row>
        <row r="100">
          <cell r="A100" t="str">
            <v>A4826</v>
          </cell>
          <cell r="B100" t="str">
            <v>A4826 Parks Works</v>
          </cell>
          <cell r="C100">
            <v>100000</v>
          </cell>
          <cell r="D100">
            <v>25698.25</v>
          </cell>
          <cell r="E100">
            <v>125698.25</v>
          </cell>
          <cell r="F100">
            <v>353477.75</v>
          </cell>
          <cell r="G100">
            <v>74301.75</v>
          </cell>
          <cell r="H100">
            <v>100000</v>
          </cell>
          <cell r="I100">
            <v>179176</v>
          </cell>
          <cell r="J100">
            <v>120344.96000000001</v>
          </cell>
          <cell r="K100">
            <v>93544</v>
          </cell>
          <cell r="L100">
            <v>26800.960000000006</v>
          </cell>
          <cell r="M100">
            <v>0.67165781131401525</v>
          </cell>
          <cell r="N100">
            <v>179176</v>
          </cell>
          <cell r="O100">
            <v>0</v>
          </cell>
        </row>
        <row r="101">
          <cell r="A101" t="str">
            <v>A4830</v>
          </cell>
          <cell r="B101" t="str">
            <v>A4830 Develop new burial space</v>
          </cell>
          <cell r="C101">
            <v>300000</v>
          </cell>
          <cell r="D101">
            <v>100000</v>
          </cell>
          <cell r="E101">
            <v>400000</v>
          </cell>
          <cell r="F101">
            <v>1000000</v>
          </cell>
          <cell r="G101">
            <v>0</v>
          </cell>
          <cell r="H101">
            <v>950000</v>
          </cell>
          <cell r="I101">
            <v>50000</v>
          </cell>
          <cell r="J101">
            <v>7980</v>
          </cell>
          <cell r="K101">
            <v>14750</v>
          </cell>
          <cell r="L101">
            <v>-6770</v>
          </cell>
          <cell r="M101">
            <v>0.15959999999999999</v>
          </cell>
          <cell r="N101">
            <v>30000</v>
          </cell>
          <cell r="O101">
            <v>-20000</v>
          </cell>
          <cell r="P101">
            <v>-20000</v>
          </cell>
        </row>
        <row r="102">
          <cell r="A102" t="str">
            <v>R0005</v>
          </cell>
          <cell r="B102" t="str">
            <v>R0005 MT Vehicles/Plant Replacement Programme.</v>
          </cell>
          <cell r="C102">
            <v>2731750</v>
          </cell>
          <cell r="D102">
            <v>97381.040000000037</v>
          </cell>
          <cell r="E102">
            <v>2829131.04</v>
          </cell>
          <cell r="F102">
            <v>13304950.09</v>
          </cell>
          <cell r="G102">
            <v>6583339.0899999999</v>
          </cell>
          <cell r="H102">
            <v>3730480</v>
          </cell>
          <cell r="I102">
            <v>2991131</v>
          </cell>
          <cell r="J102">
            <v>846203.42</v>
          </cell>
          <cell r="K102">
            <v>958198.65000000014</v>
          </cell>
          <cell r="L102">
            <v>-111995.2300000001</v>
          </cell>
          <cell r="M102">
            <v>0.28290416568181065</v>
          </cell>
          <cell r="N102">
            <v>2991131</v>
          </cell>
          <cell r="O102">
            <v>0</v>
          </cell>
        </row>
        <row r="103">
          <cell r="A103" t="str">
            <v>T2275</v>
          </cell>
          <cell r="B103" t="str">
            <v>T2275 MOT Service Bay Extension</v>
          </cell>
          <cell r="C103">
            <v>0</v>
          </cell>
          <cell r="D103">
            <v>50990</v>
          </cell>
          <cell r="E103">
            <v>50990</v>
          </cell>
          <cell r="F103">
            <v>160000</v>
          </cell>
          <cell r="G103">
            <v>109010</v>
          </cell>
          <cell r="H103">
            <v>0</v>
          </cell>
          <cell r="I103">
            <v>50990</v>
          </cell>
          <cell r="J103">
            <v>47538.01</v>
          </cell>
          <cell r="K103">
            <v>50990</v>
          </cell>
          <cell r="L103">
            <v>-3451.989999999998</v>
          </cell>
          <cell r="M103">
            <v>0.9323006471857227</v>
          </cell>
          <cell r="N103">
            <v>50990</v>
          </cell>
          <cell r="O103">
            <v>0</v>
          </cell>
        </row>
        <row r="104">
          <cell r="A104" t="str">
            <v>T2269</v>
          </cell>
          <cell r="B104" t="str">
            <v>T2269 Toilet improvements</v>
          </cell>
          <cell r="C104">
            <v>170000</v>
          </cell>
          <cell r="D104">
            <v>10219.589999999997</v>
          </cell>
          <cell r="E104">
            <v>180219.59</v>
          </cell>
          <cell r="F104">
            <v>509055.18000000005</v>
          </cell>
          <cell r="G104">
            <v>328835.59000000003</v>
          </cell>
          <cell r="H104">
            <v>0</v>
          </cell>
          <cell r="I104">
            <v>180219.59</v>
          </cell>
          <cell r="J104">
            <v>30152.25</v>
          </cell>
          <cell r="K104">
            <v>38026.42</v>
          </cell>
          <cell r="L104">
            <v>-7874.1699999999983</v>
          </cell>
          <cell r="M104">
            <v>0.16730839305538317</v>
          </cell>
          <cell r="N104">
            <v>180219.59</v>
          </cell>
          <cell r="O104">
            <v>0</v>
          </cell>
        </row>
        <row r="105">
          <cell r="A105" t="str">
            <v>T2270</v>
          </cell>
          <cell r="B105" t="str">
            <v>T2270 Bin Stores for Council Flats to Assist Recycling</v>
          </cell>
          <cell r="C105">
            <v>0</v>
          </cell>
          <cell r="D105">
            <v>0</v>
          </cell>
          <cell r="E105">
            <v>0</v>
          </cell>
          <cell r="F105">
            <v>329158.03999999998</v>
          </cell>
          <cell r="G105">
            <v>329158.03999999998</v>
          </cell>
          <cell r="H105">
            <v>0</v>
          </cell>
          <cell r="J105">
            <v>7832.96</v>
          </cell>
          <cell r="K105">
            <v>0</v>
          </cell>
          <cell r="L105">
            <v>7832.96</v>
          </cell>
          <cell r="M105">
            <v>0</v>
          </cell>
        </row>
        <row r="106">
          <cell r="A106" t="str">
            <v>T2276</v>
          </cell>
          <cell r="B106" t="str">
            <v>T2276 Invest to Save - Bin Washing Service</v>
          </cell>
          <cell r="C106">
            <v>83000</v>
          </cell>
          <cell r="D106">
            <v>0</v>
          </cell>
          <cell r="E106">
            <v>83000</v>
          </cell>
          <cell r="F106">
            <v>83000</v>
          </cell>
          <cell r="G106">
            <v>0</v>
          </cell>
          <cell r="H106">
            <v>0</v>
          </cell>
          <cell r="I106">
            <v>83000</v>
          </cell>
          <cell r="J106">
            <v>0</v>
          </cell>
          <cell r="K106">
            <v>0</v>
          </cell>
          <cell r="L106">
            <v>0</v>
          </cell>
          <cell r="M106">
            <v>0</v>
          </cell>
          <cell r="N106">
            <v>83000</v>
          </cell>
          <cell r="O106">
            <v>0</v>
          </cell>
        </row>
        <row r="107">
          <cell r="A107" t="str">
            <v>T2277</v>
          </cell>
          <cell r="B107" t="str">
            <v>T2277 Food waste collection from flats</v>
          </cell>
          <cell r="C107">
            <v>129000</v>
          </cell>
          <cell r="D107">
            <v>0</v>
          </cell>
          <cell r="E107">
            <v>129000</v>
          </cell>
          <cell r="F107">
            <v>486000</v>
          </cell>
          <cell r="G107">
            <v>0</v>
          </cell>
          <cell r="H107">
            <v>357000</v>
          </cell>
          <cell r="I107">
            <v>129000</v>
          </cell>
          <cell r="J107">
            <v>0</v>
          </cell>
          <cell r="K107">
            <v>0</v>
          </cell>
          <cell r="L107">
            <v>0</v>
          </cell>
          <cell r="M107">
            <v>0</v>
          </cell>
          <cell r="N107">
            <v>129000</v>
          </cell>
          <cell r="O107">
            <v>0</v>
          </cell>
        </row>
        <row r="108">
          <cell r="A108" t="str">
            <v>B0081</v>
          </cell>
          <cell r="B108" t="str">
            <v>B0081 Car Parking Oxpens</v>
          </cell>
          <cell r="C108">
            <v>3000000</v>
          </cell>
          <cell r="D108">
            <v>141959.43000000017</v>
          </cell>
          <cell r="E108">
            <v>3141959.43</v>
          </cell>
          <cell r="F108">
            <v>3300000</v>
          </cell>
          <cell r="G108">
            <v>158040.57</v>
          </cell>
          <cell r="H108">
            <v>0</v>
          </cell>
          <cell r="I108">
            <v>3141959.43</v>
          </cell>
          <cell r="J108">
            <v>1126198.1499999999</v>
          </cell>
          <cell r="K108">
            <v>1519765.5699999998</v>
          </cell>
          <cell r="L108">
            <v>-393567.41999999993</v>
          </cell>
          <cell r="M108">
            <v>0.35843815780905863</v>
          </cell>
          <cell r="N108">
            <v>3141959.43</v>
          </cell>
          <cell r="O108">
            <v>0</v>
          </cell>
        </row>
        <row r="109">
          <cell r="A109" t="str">
            <v>B0037</v>
          </cell>
          <cell r="B109" t="str">
            <v>B0037 Car Parks</v>
          </cell>
          <cell r="C109">
            <v>0</v>
          </cell>
          <cell r="F109">
            <v>438793.37</v>
          </cell>
          <cell r="G109">
            <v>248793.37</v>
          </cell>
          <cell r="H109">
            <v>110000</v>
          </cell>
          <cell r="I109">
            <v>80000</v>
          </cell>
          <cell r="J109">
            <v>26045.48</v>
          </cell>
          <cell r="K109">
            <v>32000</v>
          </cell>
          <cell r="L109">
            <v>-5954.52</v>
          </cell>
          <cell r="M109">
            <v>0.32556849999999998</v>
          </cell>
          <cell r="N109">
            <v>80000</v>
          </cell>
        </row>
        <row r="110">
          <cell r="A110" t="str">
            <v>B0086</v>
          </cell>
          <cell r="B110" t="str">
            <v>B0086 Extension to Seacourt Park &amp; Ride (Part of feasibility reports)</v>
          </cell>
          <cell r="C110">
            <v>400000</v>
          </cell>
          <cell r="D110">
            <v>0</v>
          </cell>
          <cell r="E110">
            <v>400000</v>
          </cell>
          <cell r="F110">
            <v>2000000</v>
          </cell>
          <cell r="G110">
            <v>0</v>
          </cell>
          <cell r="H110">
            <v>1600000</v>
          </cell>
          <cell r="I110">
            <v>400000</v>
          </cell>
          <cell r="J110">
            <v>0</v>
          </cell>
          <cell r="K110">
            <v>0</v>
          </cell>
          <cell r="L110">
            <v>0</v>
          </cell>
          <cell r="M110">
            <v>0</v>
          </cell>
          <cell r="N110">
            <v>400000</v>
          </cell>
          <cell r="O110">
            <v>0</v>
          </cell>
        </row>
        <row r="111">
          <cell r="A111" t="str">
            <v>F0011</v>
          </cell>
          <cell r="B111" t="str">
            <v>F0011 Pay &amp; Display Parking in the Car Parks</v>
          </cell>
          <cell r="C111">
            <v>0</v>
          </cell>
          <cell r="D111">
            <v>71214</v>
          </cell>
          <cell r="E111">
            <v>71214</v>
          </cell>
          <cell r="F111">
            <v>151552.62</v>
          </cell>
          <cell r="G111">
            <v>80338.62</v>
          </cell>
          <cell r="H111">
            <v>0</v>
          </cell>
          <cell r="I111">
            <v>71214</v>
          </cell>
          <cell r="J111">
            <v>21078.9</v>
          </cell>
          <cell r="K111">
            <v>35607</v>
          </cell>
          <cell r="L111">
            <v>-14528.099999999999</v>
          </cell>
          <cell r="M111">
            <v>0.29599376527087373</v>
          </cell>
          <cell r="N111">
            <v>71214</v>
          </cell>
          <cell r="O111">
            <v>0</v>
          </cell>
        </row>
        <row r="112">
          <cell r="A112" t="str">
            <v>F0012</v>
          </cell>
          <cell r="B112" t="str">
            <v>F0012 P &amp; R Puchase of Capital Items - Peartree, Redbrid</v>
          </cell>
          <cell r="C112">
            <v>0</v>
          </cell>
          <cell r="D112">
            <v>0</v>
          </cell>
          <cell r="E112">
            <v>0</v>
          </cell>
          <cell r="F112">
            <v>99791.09</v>
          </cell>
          <cell r="G112">
            <v>99791.09</v>
          </cell>
          <cell r="H112">
            <v>0</v>
          </cell>
          <cell r="J112">
            <v>4076.42</v>
          </cell>
          <cell r="K112">
            <v>0</v>
          </cell>
          <cell r="L112">
            <v>4076.42</v>
          </cell>
        </row>
        <row r="113">
          <cell r="A113" t="str">
            <v>T2273</v>
          </cell>
          <cell r="B113" t="str">
            <v>T2273 Car Parks Resurfacing</v>
          </cell>
          <cell r="C113">
            <v>350000</v>
          </cell>
          <cell r="D113">
            <v>21729.869999999995</v>
          </cell>
          <cell r="E113">
            <v>371729.87</v>
          </cell>
          <cell r="F113">
            <v>1430000</v>
          </cell>
          <cell r="G113">
            <v>58270.13</v>
          </cell>
          <cell r="H113">
            <v>1000000</v>
          </cell>
          <cell r="I113">
            <v>371729.87</v>
          </cell>
          <cell r="J113">
            <v>193706.48</v>
          </cell>
          <cell r="K113">
            <v>185865</v>
          </cell>
          <cell r="L113">
            <v>7841.4800000000105</v>
          </cell>
          <cell r="M113">
            <v>0.52109474011329793</v>
          </cell>
          <cell r="N113">
            <v>371729.87</v>
          </cell>
          <cell r="O113">
            <v>0</v>
          </cell>
        </row>
        <row r="114">
          <cell r="A114" t="str">
            <v>T2274</v>
          </cell>
          <cell r="B114" t="str">
            <v>T2274 Gloucester Green Car Park Waterproofing</v>
          </cell>
          <cell r="C114">
            <v>0</v>
          </cell>
          <cell r="D114">
            <v>96688.1</v>
          </cell>
          <cell r="E114">
            <v>96688.1</v>
          </cell>
          <cell r="F114">
            <v>100000</v>
          </cell>
          <cell r="G114">
            <v>3311.9</v>
          </cell>
          <cell r="H114">
            <v>0</v>
          </cell>
          <cell r="I114">
            <v>96688.1</v>
          </cell>
          <cell r="J114">
            <v>0</v>
          </cell>
          <cell r="K114">
            <v>38675.199999999997</v>
          </cell>
          <cell r="L114">
            <v>-38675.199999999997</v>
          </cell>
          <cell r="M114">
            <v>0</v>
          </cell>
          <cell r="N114">
            <v>96688.1</v>
          </cell>
          <cell r="O114">
            <v>0</v>
          </cell>
        </row>
        <row r="115">
          <cell r="A115" t="str">
            <v>T2279</v>
          </cell>
          <cell r="B115" t="str">
            <v>T2279 Leys Parking</v>
          </cell>
          <cell r="C115">
            <v>87000</v>
          </cell>
          <cell r="D115">
            <v>0</v>
          </cell>
          <cell r="E115">
            <v>87000</v>
          </cell>
          <cell r="F115">
            <v>87000</v>
          </cell>
          <cell r="G115">
            <v>0</v>
          </cell>
          <cell r="H115">
            <v>0</v>
          </cell>
          <cell r="I115">
            <v>87000</v>
          </cell>
          <cell r="J115">
            <v>195</v>
          </cell>
          <cell r="K115">
            <v>0</v>
          </cell>
          <cell r="L115">
            <v>195</v>
          </cell>
          <cell r="M115">
            <v>2.2413793103448275E-3</v>
          </cell>
          <cell r="N115">
            <v>87000</v>
          </cell>
          <cell r="O115">
            <v>0</v>
          </cell>
        </row>
        <row r="116">
          <cell r="A116" t="str">
            <v>T2280</v>
          </cell>
          <cell r="B116" t="str">
            <v>T2280 - Heavy Goods Vehicle Testing Facility</v>
          </cell>
          <cell r="F116">
            <v>160000</v>
          </cell>
          <cell r="H116">
            <v>0</v>
          </cell>
          <cell r="I116">
            <v>160000</v>
          </cell>
          <cell r="J116">
            <v>0</v>
          </cell>
          <cell r="K116">
            <v>0</v>
          </cell>
          <cell r="L116">
            <v>0</v>
          </cell>
          <cell r="M116">
            <v>0</v>
          </cell>
          <cell r="N116">
            <v>160000</v>
          </cell>
          <cell r="O116">
            <v>0</v>
          </cell>
        </row>
        <row r="117">
          <cell r="A117" t="str">
            <v>B0074</v>
          </cell>
          <cell r="B117" t="str">
            <v>B0074 R &amp; D Feasibility Fund</v>
          </cell>
          <cell r="C117">
            <v>125000</v>
          </cell>
          <cell r="D117">
            <v>123893.19</v>
          </cell>
          <cell r="E117">
            <v>248893.19</v>
          </cell>
          <cell r="F117">
            <v>550000</v>
          </cell>
          <cell r="G117">
            <v>1106.81</v>
          </cell>
          <cell r="H117">
            <v>300000</v>
          </cell>
          <cell r="I117">
            <v>248893.19</v>
          </cell>
          <cell r="J117">
            <v>3300</v>
          </cell>
          <cell r="K117">
            <v>0</v>
          </cell>
          <cell r="L117">
            <v>3300</v>
          </cell>
          <cell r="M117">
            <v>0</v>
          </cell>
          <cell r="N117">
            <v>248893.19</v>
          </cell>
          <cell r="O117">
            <v>0</v>
          </cell>
        </row>
        <row r="118">
          <cell r="A118" t="str">
            <v>C3051</v>
          </cell>
          <cell r="B118" t="str">
            <v xml:space="preserve">C3051 Veriscan Solution, Identity Authentication Solution </v>
          </cell>
          <cell r="C118">
            <v>20000</v>
          </cell>
          <cell r="D118">
            <v>0</v>
          </cell>
          <cell r="E118">
            <v>20000</v>
          </cell>
          <cell r="F118">
            <v>20000</v>
          </cell>
          <cell r="G118">
            <v>0</v>
          </cell>
          <cell r="H118">
            <v>0</v>
          </cell>
          <cell r="I118">
            <v>20000</v>
          </cell>
          <cell r="J118">
            <v>10765</v>
          </cell>
          <cell r="K118">
            <v>20000</v>
          </cell>
          <cell r="L118">
            <v>-9235</v>
          </cell>
          <cell r="M118">
            <v>0.53825000000000001</v>
          </cell>
          <cell r="N118">
            <v>20000</v>
          </cell>
          <cell r="O118">
            <v>0</v>
          </cell>
        </row>
        <row r="119">
          <cell r="A119" t="str">
            <v>C3052</v>
          </cell>
          <cell r="B119" t="str">
            <v>C3052 Fraud Solutions and Data Warehouse</v>
          </cell>
          <cell r="C119">
            <v>41000</v>
          </cell>
          <cell r="D119">
            <v>0</v>
          </cell>
          <cell r="E119">
            <v>41000</v>
          </cell>
          <cell r="F119">
            <v>53000</v>
          </cell>
          <cell r="G119">
            <v>0</v>
          </cell>
          <cell r="H119">
            <v>12000</v>
          </cell>
          <cell r="I119">
            <v>41000</v>
          </cell>
          <cell r="J119">
            <v>0</v>
          </cell>
          <cell r="K119">
            <v>20000</v>
          </cell>
          <cell r="L119">
            <v>-20000</v>
          </cell>
          <cell r="M119">
            <v>0</v>
          </cell>
          <cell r="N119">
            <v>41000</v>
          </cell>
          <cell r="O119">
            <v>0</v>
          </cell>
        </row>
        <row r="120">
          <cell r="A120" t="str">
            <v>N6384</v>
          </cell>
          <cell r="B120" t="str">
            <v>N6384 Tower Blocks</v>
          </cell>
          <cell r="C120">
            <v>279000</v>
          </cell>
          <cell r="D120">
            <v>0</v>
          </cell>
          <cell r="E120">
            <v>279000</v>
          </cell>
          <cell r="F120">
            <v>16451435.999999998</v>
          </cell>
          <cell r="G120">
            <v>630610.68999999994</v>
          </cell>
          <cell r="H120">
            <v>15541825.309999999</v>
          </cell>
          <cell r="I120">
            <v>279000</v>
          </cell>
          <cell r="J120">
            <v>237812</v>
          </cell>
          <cell r="K120">
            <v>209250</v>
          </cell>
          <cell r="L120">
            <v>28562</v>
          </cell>
          <cell r="M120">
            <v>0.85237275985663086</v>
          </cell>
          <cell r="N120">
            <v>279000</v>
          </cell>
          <cell r="O120">
            <v>0</v>
          </cell>
        </row>
        <row r="121">
          <cell r="A121" t="str">
            <v>N6386</v>
          </cell>
          <cell r="B121" t="str">
            <v>N6386 Structural</v>
          </cell>
          <cell r="C121">
            <v>128000</v>
          </cell>
          <cell r="D121">
            <v>0</v>
          </cell>
          <cell r="E121">
            <v>128000</v>
          </cell>
          <cell r="F121">
            <v>1213752.4100000001</v>
          </cell>
          <cell r="G121">
            <v>681752.41</v>
          </cell>
          <cell r="H121">
            <v>404000</v>
          </cell>
          <cell r="I121">
            <v>128000</v>
          </cell>
          <cell r="J121">
            <v>39769.379999999997</v>
          </cell>
          <cell r="K121">
            <v>51200</v>
          </cell>
          <cell r="L121">
            <v>-11430.620000000003</v>
          </cell>
          <cell r="M121">
            <v>0.31069828124999999</v>
          </cell>
          <cell r="N121">
            <v>128000</v>
          </cell>
          <cell r="O121">
            <v>0</v>
          </cell>
        </row>
        <row r="122">
          <cell r="A122" t="str">
            <v>N6387</v>
          </cell>
          <cell r="B122" t="str">
            <v>N6387 Controlled Entry</v>
          </cell>
          <cell r="C122">
            <v>215000</v>
          </cell>
          <cell r="D122">
            <v>0</v>
          </cell>
          <cell r="E122">
            <v>215000</v>
          </cell>
          <cell r="F122">
            <v>1743029.1099999999</v>
          </cell>
          <cell r="G122">
            <v>849029.11</v>
          </cell>
          <cell r="H122">
            <v>679000</v>
          </cell>
          <cell r="I122">
            <v>215000</v>
          </cell>
          <cell r="J122">
            <v>0</v>
          </cell>
          <cell r="K122">
            <v>0</v>
          </cell>
          <cell r="L122">
            <v>0</v>
          </cell>
          <cell r="M122">
            <v>0</v>
          </cell>
          <cell r="N122">
            <v>215000</v>
          </cell>
          <cell r="O122">
            <v>0</v>
          </cell>
        </row>
        <row r="123">
          <cell r="A123" t="str">
            <v>N6389</v>
          </cell>
          <cell r="B123" t="str">
            <v>N6389 Damp-proof works (K&amp;B)</v>
          </cell>
          <cell r="C123">
            <v>92000</v>
          </cell>
          <cell r="D123">
            <v>0</v>
          </cell>
          <cell r="E123">
            <v>92000</v>
          </cell>
          <cell r="F123">
            <v>797683.46</v>
          </cell>
          <cell r="G123">
            <v>414683.46</v>
          </cell>
          <cell r="H123">
            <v>291000</v>
          </cell>
          <cell r="I123">
            <v>92000</v>
          </cell>
          <cell r="J123">
            <v>43440.1</v>
          </cell>
          <cell r="K123">
            <v>24840</v>
          </cell>
          <cell r="L123">
            <v>18600.099999999999</v>
          </cell>
          <cell r="M123">
            <v>0.47217500000000001</v>
          </cell>
          <cell r="N123">
            <v>92000</v>
          </cell>
          <cell r="O123">
            <v>0</v>
          </cell>
        </row>
        <row r="124">
          <cell r="A124" t="str">
            <v>N6392</v>
          </cell>
          <cell r="B124" t="str">
            <v>N6392 Roofing</v>
          </cell>
          <cell r="C124">
            <v>154000</v>
          </cell>
          <cell r="D124">
            <v>0</v>
          </cell>
          <cell r="E124">
            <v>154000</v>
          </cell>
          <cell r="F124">
            <v>1361558.87</v>
          </cell>
          <cell r="G124">
            <v>571558.87</v>
          </cell>
          <cell r="H124">
            <v>486000</v>
          </cell>
          <cell r="I124">
            <v>304000</v>
          </cell>
          <cell r="J124">
            <v>213304.29</v>
          </cell>
          <cell r="K124">
            <v>165801.60000000001</v>
          </cell>
          <cell r="L124">
            <v>47502.69</v>
          </cell>
          <cell r="M124">
            <v>0.70165884868421058</v>
          </cell>
          <cell r="N124">
            <v>354000</v>
          </cell>
          <cell r="O124">
            <v>50000</v>
          </cell>
        </row>
        <row r="125">
          <cell r="A125" t="str">
            <v>N6393</v>
          </cell>
          <cell r="B125" t="str">
            <v>N6393 External Doors</v>
          </cell>
          <cell r="C125">
            <v>205000</v>
          </cell>
          <cell r="D125">
            <v>0</v>
          </cell>
          <cell r="E125">
            <v>205000</v>
          </cell>
          <cell r="F125">
            <v>1415130.88</v>
          </cell>
          <cell r="G125">
            <v>564130.88</v>
          </cell>
          <cell r="H125">
            <v>646000</v>
          </cell>
          <cell r="I125">
            <v>205000</v>
          </cell>
          <cell r="J125">
            <v>0</v>
          </cell>
          <cell r="K125">
            <v>0</v>
          </cell>
          <cell r="L125">
            <v>0</v>
          </cell>
          <cell r="M125">
            <v>0</v>
          </cell>
          <cell r="N125">
            <v>105000</v>
          </cell>
          <cell r="O125">
            <v>-100000</v>
          </cell>
        </row>
        <row r="126">
          <cell r="A126" t="str">
            <v>N6394</v>
          </cell>
          <cell r="B126" t="str">
            <v>N6394 Windows</v>
          </cell>
          <cell r="C126">
            <v>256000</v>
          </cell>
          <cell r="D126">
            <v>0</v>
          </cell>
          <cell r="E126">
            <v>256000</v>
          </cell>
          <cell r="F126">
            <v>2215927.81</v>
          </cell>
          <cell r="G126">
            <v>1301927.81</v>
          </cell>
          <cell r="H126">
            <v>808000</v>
          </cell>
          <cell r="I126">
            <v>106000</v>
          </cell>
          <cell r="J126">
            <v>5477.85</v>
          </cell>
          <cell r="K126">
            <v>34386.400000000001</v>
          </cell>
          <cell r="L126">
            <v>-28908.550000000003</v>
          </cell>
          <cell r="M126">
            <v>5.1677830188679247E-2</v>
          </cell>
          <cell r="N126">
            <v>56000</v>
          </cell>
          <cell r="O126">
            <v>-50000</v>
          </cell>
        </row>
        <row r="127">
          <cell r="A127" t="str">
            <v>N7020</v>
          </cell>
          <cell r="B127" t="str">
            <v>N7020 Extensions &amp; Major Adaptions</v>
          </cell>
          <cell r="C127">
            <v>308000</v>
          </cell>
          <cell r="D127">
            <v>0</v>
          </cell>
          <cell r="E127">
            <v>308000</v>
          </cell>
          <cell r="F127">
            <v>1871181.22</v>
          </cell>
          <cell r="G127">
            <v>594181.22</v>
          </cell>
          <cell r="H127">
            <v>969000</v>
          </cell>
          <cell r="I127">
            <v>308000</v>
          </cell>
          <cell r="J127">
            <v>-14578.31</v>
          </cell>
          <cell r="K127">
            <v>0</v>
          </cell>
          <cell r="L127">
            <v>-14578.31</v>
          </cell>
          <cell r="M127">
            <v>-4.7332175324675325E-2</v>
          </cell>
          <cell r="N127">
            <v>408000</v>
          </cell>
          <cell r="O127">
            <v>100000</v>
          </cell>
        </row>
        <row r="128">
          <cell r="A128" t="str">
            <v>N7026</v>
          </cell>
          <cell r="B128" t="str">
            <v>N7026 Communal Areas</v>
          </cell>
          <cell r="C128">
            <v>154000</v>
          </cell>
          <cell r="D128">
            <v>0</v>
          </cell>
          <cell r="E128">
            <v>154000</v>
          </cell>
          <cell r="F128">
            <v>764744.48</v>
          </cell>
          <cell r="G128">
            <v>124744.48</v>
          </cell>
          <cell r="H128">
            <v>486000</v>
          </cell>
          <cell r="I128">
            <v>154000</v>
          </cell>
          <cell r="J128">
            <v>54236.69</v>
          </cell>
          <cell r="K128">
            <v>78540</v>
          </cell>
          <cell r="L128">
            <v>-24303.309999999998</v>
          </cell>
          <cell r="M128">
            <v>0.35218629870129869</v>
          </cell>
          <cell r="N128">
            <v>154000</v>
          </cell>
          <cell r="O128">
            <v>0</v>
          </cell>
        </row>
        <row r="129">
          <cell r="A129" t="str">
            <v>N7027</v>
          </cell>
          <cell r="B129" t="str">
            <v>N7027 Environmental Improvements</v>
          </cell>
          <cell r="C129">
            <v>103000</v>
          </cell>
          <cell r="D129">
            <v>60000</v>
          </cell>
          <cell r="E129">
            <v>163000</v>
          </cell>
          <cell r="F129">
            <v>528375.6</v>
          </cell>
          <cell r="G129">
            <v>102375.6</v>
          </cell>
          <cell r="H129">
            <v>323000</v>
          </cell>
          <cell r="I129">
            <v>103000</v>
          </cell>
          <cell r="J129">
            <v>22488.28</v>
          </cell>
          <cell r="K129">
            <v>33990</v>
          </cell>
          <cell r="L129">
            <v>-11501.720000000001</v>
          </cell>
          <cell r="M129">
            <v>0.21833281553398057</v>
          </cell>
          <cell r="N129">
            <v>103000</v>
          </cell>
          <cell r="O129">
            <v>0</v>
          </cell>
        </row>
        <row r="130">
          <cell r="A130" t="str">
            <v>N7033</v>
          </cell>
          <cell r="B130" t="str">
            <v>N7033 Energy Efficiency Initiatives</v>
          </cell>
          <cell r="C130">
            <v>513000</v>
          </cell>
          <cell r="D130">
            <v>0</v>
          </cell>
          <cell r="E130">
            <v>513000</v>
          </cell>
          <cell r="F130">
            <v>1321000</v>
          </cell>
          <cell r="G130">
            <v>0</v>
          </cell>
          <cell r="H130">
            <v>808000</v>
          </cell>
          <cell r="I130">
            <v>513000</v>
          </cell>
          <cell r="J130">
            <v>2178</v>
          </cell>
          <cell r="K130">
            <v>0</v>
          </cell>
          <cell r="L130">
            <v>2178</v>
          </cell>
          <cell r="M130">
            <v>4.2456140350877192E-3</v>
          </cell>
          <cell r="N130">
            <v>513000</v>
          </cell>
          <cell r="O130">
            <v>0</v>
          </cell>
        </row>
        <row r="131">
          <cell r="A131" t="str">
            <v>N7034</v>
          </cell>
          <cell r="B131" t="str">
            <v>N7034 Digital Inclusion</v>
          </cell>
          <cell r="C131">
            <v>164000</v>
          </cell>
          <cell r="D131">
            <v>0</v>
          </cell>
          <cell r="E131">
            <v>164000</v>
          </cell>
          <cell r="F131">
            <v>164000</v>
          </cell>
          <cell r="G131">
            <v>0</v>
          </cell>
          <cell r="H131">
            <v>0</v>
          </cell>
          <cell r="I131">
            <v>164000</v>
          </cell>
          <cell r="J131">
            <v>0</v>
          </cell>
          <cell r="K131">
            <v>0</v>
          </cell>
          <cell r="L131">
            <v>0</v>
          </cell>
          <cell r="M131">
            <v>0</v>
          </cell>
          <cell r="N131">
            <v>0</v>
          </cell>
          <cell r="O131">
            <v>-164000</v>
          </cell>
        </row>
        <row r="132">
          <cell r="A132" t="str">
            <v>N7035</v>
          </cell>
          <cell r="B132" t="str">
            <v>N7035 Rose Hill Drainage</v>
          </cell>
          <cell r="C132">
            <v>40000</v>
          </cell>
          <cell r="D132">
            <v>0</v>
          </cell>
          <cell r="E132">
            <v>40000</v>
          </cell>
          <cell r="F132">
            <v>40000</v>
          </cell>
          <cell r="G132">
            <v>0</v>
          </cell>
          <cell r="H132">
            <v>0</v>
          </cell>
          <cell r="I132">
            <v>40000</v>
          </cell>
          <cell r="J132">
            <v>40000</v>
          </cell>
          <cell r="K132">
            <v>40000</v>
          </cell>
          <cell r="L132">
            <v>0</v>
          </cell>
          <cell r="M132">
            <v>1</v>
          </cell>
          <cell r="N132">
            <v>40000</v>
          </cell>
          <cell r="O132">
            <v>0</v>
          </cell>
        </row>
        <row r="133">
          <cell r="A133" t="str">
            <v>N7036</v>
          </cell>
          <cell r="B133" t="str">
            <v>N7036 Food Waste Collection</v>
          </cell>
          <cell r="C133">
            <v>113000</v>
          </cell>
          <cell r="D133">
            <v>0</v>
          </cell>
          <cell r="E133">
            <v>113000</v>
          </cell>
          <cell r="F133">
            <v>155000</v>
          </cell>
          <cell r="G133">
            <v>0</v>
          </cell>
          <cell r="H133">
            <v>42000</v>
          </cell>
          <cell r="I133">
            <v>113000</v>
          </cell>
          <cell r="J133">
            <v>0</v>
          </cell>
          <cell r="K133">
            <v>0</v>
          </cell>
          <cell r="L133">
            <v>0</v>
          </cell>
          <cell r="M133">
            <v>0</v>
          </cell>
          <cell r="N133">
            <v>113000</v>
          </cell>
          <cell r="O133">
            <v>0</v>
          </cell>
        </row>
        <row r="134">
          <cell r="A134" t="str">
            <v>B0034</v>
          </cell>
          <cell r="B134" t="str">
            <v>B0034 Rose Hill Community Centre</v>
          </cell>
          <cell r="C134">
            <v>3994300</v>
          </cell>
          <cell r="D134">
            <v>83934</v>
          </cell>
          <cell r="E134">
            <v>4078234</v>
          </cell>
          <cell r="F134">
            <v>4327461.9800000004</v>
          </cell>
          <cell r="G134">
            <v>249227.98</v>
          </cell>
          <cell r="H134">
            <v>0</v>
          </cell>
          <cell r="I134">
            <v>4078234</v>
          </cell>
          <cell r="J134">
            <v>71741.45</v>
          </cell>
          <cell r="K134">
            <v>50000</v>
          </cell>
          <cell r="L134">
            <v>21741.449999999997</v>
          </cell>
          <cell r="M134">
            <v>1.7591303000269235E-2</v>
          </cell>
          <cell r="N134">
            <v>4078234</v>
          </cell>
          <cell r="O134">
            <v>0</v>
          </cell>
        </row>
        <row r="135">
          <cell r="A135" t="str">
            <v>N7029</v>
          </cell>
          <cell r="B135" t="str">
            <v>N7029 HCA New Build</v>
          </cell>
          <cell r="C135">
            <v>12657000</v>
          </cell>
          <cell r="D135">
            <v>444333.68999999948</v>
          </cell>
          <cell r="E135">
            <v>13101333.689999999</v>
          </cell>
          <cell r="F135">
            <v>17011006.579999998</v>
          </cell>
          <cell r="G135">
            <v>3082672.89</v>
          </cell>
          <cell r="H135">
            <v>827000</v>
          </cell>
          <cell r="I135">
            <v>13101333.689999999</v>
          </cell>
          <cell r="J135">
            <v>3949730.65</v>
          </cell>
          <cell r="K135">
            <v>6714667</v>
          </cell>
          <cell r="L135">
            <v>-2764936.35</v>
          </cell>
          <cell r="M135">
            <v>0.301475463754866</v>
          </cell>
          <cell r="N135">
            <v>13265333.689999999</v>
          </cell>
          <cell r="O135">
            <v>164000</v>
          </cell>
        </row>
        <row r="136">
          <cell r="A136" t="str">
            <v>N7030</v>
          </cell>
          <cell r="B136" t="str">
            <v>N7030 Horspath Road Depot</v>
          </cell>
          <cell r="C136">
            <v>1538000</v>
          </cell>
          <cell r="D136">
            <v>0</v>
          </cell>
          <cell r="E136">
            <v>1538000</v>
          </cell>
          <cell r="F136">
            <v>1488000</v>
          </cell>
          <cell r="G136">
            <v>0</v>
          </cell>
          <cell r="H136">
            <v>0</v>
          </cell>
          <cell r="I136">
            <v>1488000</v>
          </cell>
          <cell r="J136">
            <v>1475159.4</v>
          </cell>
          <cell r="K136">
            <v>1488000</v>
          </cell>
          <cell r="L136">
            <v>-12840.600000000093</v>
          </cell>
          <cell r="M136">
            <v>0.99137056451612893</v>
          </cell>
          <cell r="N136">
            <v>1488000</v>
          </cell>
          <cell r="O136">
            <v>0</v>
          </cell>
        </row>
        <row r="137">
          <cell r="A137" t="str">
            <v>N7031</v>
          </cell>
          <cell r="B137" t="str">
            <v>N7031 Homes at Barton</v>
          </cell>
          <cell r="C137">
            <v>104000</v>
          </cell>
          <cell r="D137">
            <v>0</v>
          </cell>
          <cell r="E137">
            <v>104000</v>
          </cell>
          <cell r="F137">
            <v>11482561.439999999</v>
          </cell>
          <cell r="G137">
            <v>40561.440000000002</v>
          </cell>
          <cell r="H137">
            <v>11338000</v>
          </cell>
          <cell r="I137">
            <v>104000</v>
          </cell>
          <cell r="J137">
            <v>35722.300000000003</v>
          </cell>
          <cell r="K137">
            <v>51999.999999999993</v>
          </cell>
          <cell r="L137">
            <v>-16277.69999999999</v>
          </cell>
          <cell r="M137">
            <v>0.34348365384615387</v>
          </cell>
          <cell r="N137">
            <v>104000</v>
          </cell>
          <cell r="O137">
            <v>0</v>
          </cell>
        </row>
        <row r="138">
          <cell r="A138" t="str">
            <v>N7032</v>
          </cell>
          <cell r="B138" t="str">
            <v>N7032 Great Estates: Estate Enhancements and Regeneration</v>
          </cell>
          <cell r="C138">
            <v>1025000</v>
          </cell>
          <cell r="D138">
            <v>-41461.239999999991</v>
          </cell>
          <cell r="E138">
            <v>983538.76</v>
          </cell>
          <cell r="F138">
            <v>4910694.24</v>
          </cell>
          <cell r="G138">
            <v>741461.24</v>
          </cell>
          <cell r="H138">
            <v>3232000</v>
          </cell>
          <cell r="I138">
            <v>937233</v>
          </cell>
          <cell r="J138">
            <v>298553.83</v>
          </cell>
          <cell r="K138">
            <v>356773.66000000003</v>
          </cell>
          <cell r="L138">
            <v>-58219.830000000016</v>
          </cell>
          <cell r="M138">
            <v>0.31854814117727398</v>
          </cell>
          <cell r="N138">
            <v>937233</v>
          </cell>
          <cell r="O138">
            <v>0</v>
          </cell>
        </row>
        <row r="139">
          <cell r="A139" t="str">
            <v>N6385</v>
          </cell>
          <cell r="B139" t="str">
            <v>N6385 Adaptations for disabled</v>
          </cell>
          <cell r="C139">
            <v>615000</v>
          </cell>
          <cell r="D139">
            <v>0</v>
          </cell>
          <cell r="E139">
            <v>615000</v>
          </cell>
          <cell r="F139">
            <v>6749445.5700000003</v>
          </cell>
          <cell r="G139">
            <v>4203354.57</v>
          </cell>
          <cell r="H139">
            <v>1987000</v>
          </cell>
          <cell r="I139">
            <v>559091</v>
          </cell>
          <cell r="J139">
            <v>276401.33</v>
          </cell>
          <cell r="K139">
            <v>261430.96000000002</v>
          </cell>
          <cell r="L139">
            <v>14970.369999999995</v>
          </cell>
          <cell r="M139">
            <v>0.49437628221523872</v>
          </cell>
          <cell r="N139">
            <v>559091</v>
          </cell>
          <cell r="O139">
            <v>0</v>
          </cell>
        </row>
        <row r="140">
          <cell r="A140" t="str">
            <v>N6390</v>
          </cell>
          <cell r="B140" t="str">
            <v>N6390 Kitchens &amp; Bathrooms</v>
          </cell>
          <cell r="C140">
            <v>2163000</v>
          </cell>
          <cell r="D140">
            <v>0</v>
          </cell>
          <cell r="E140">
            <v>2163000</v>
          </cell>
          <cell r="F140">
            <v>23716895.640000001</v>
          </cell>
          <cell r="G140">
            <v>15155366.640000001</v>
          </cell>
          <cell r="H140">
            <v>5764000</v>
          </cell>
          <cell r="I140">
            <v>2797529</v>
          </cell>
          <cell r="J140">
            <v>1207895.0900000001</v>
          </cell>
          <cell r="K140">
            <v>1174962.1800000002</v>
          </cell>
          <cell r="L140">
            <v>32932.909999999916</v>
          </cell>
          <cell r="M140">
            <v>0.43177214248717355</v>
          </cell>
          <cell r="N140">
            <v>2797529</v>
          </cell>
          <cell r="O140">
            <v>0</v>
          </cell>
        </row>
        <row r="141">
          <cell r="A141" t="str">
            <v>N6391</v>
          </cell>
          <cell r="B141" t="str">
            <v>N6391 Heating</v>
          </cell>
          <cell r="C141">
            <v>1457000</v>
          </cell>
          <cell r="D141">
            <v>0</v>
          </cell>
          <cell r="E141">
            <v>1457000</v>
          </cell>
          <cell r="F141">
            <v>12682329.789999999</v>
          </cell>
          <cell r="G141">
            <v>6484941.79</v>
          </cell>
          <cell r="H141">
            <v>4594000</v>
          </cell>
          <cell r="I141">
            <v>1603388</v>
          </cell>
          <cell r="J141">
            <v>855945.74</v>
          </cell>
          <cell r="K141">
            <v>853002.41999999993</v>
          </cell>
          <cell r="L141">
            <v>2943.3200000000652</v>
          </cell>
          <cell r="M141">
            <v>0.53383569042552392</v>
          </cell>
          <cell r="N141">
            <v>1603388</v>
          </cell>
          <cell r="O141">
            <v>0</v>
          </cell>
        </row>
        <row r="142">
          <cell r="A142" t="str">
            <v>N6388</v>
          </cell>
          <cell r="B142" t="str">
            <v>N6388 Major Voids</v>
          </cell>
          <cell r="C142">
            <v>841000</v>
          </cell>
          <cell r="D142">
            <v>0</v>
          </cell>
          <cell r="E142">
            <v>841000</v>
          </cell>
          <cell r="F142">
            <v>6851681.8300000001</v>
          </cell>
          <cell r="G142">
            <v>3670045.83</v>
          </cell>
          <cell r="H142">
            <v>2513000</v>
          </cell>
          <cell r="I142">
            <v>668636</v>
          </cell>
          <cell r="J142">
            <v>235873.98</v>
          </cell>
          <cell r="K142">
            <v>312654.18999999994</v>
          </cell>
          <cell r="L142">
            <v>-76780.209999999934</v>
          </cell>
          <cell r="M142">
            <v>0.35276889069688144</v>
          </cell>
          <cell r="N142">
            <v>668636</v>
          </cell>
          <cell r="O142">
            <v>0</v>
          </cell>
        </row>
        <row r="143">
          <cell r="A143" t="str">
            <v>N6395</v>
          </cell>
          <cell r="B143" t="str">
            <v>N6395 Electrics</v>
          </cell>
          <cell r="C143">
            <v>744000</v>
          </cell>
          <cell r="D143">
            <v>0</v>
          </cell>
          <cell r="E143">
            <v>744000</v>
          </cell>
          <cell r="F143">
            <v>3308727.63</v>
          </cell>
          <cell r="G143">
            <v>954065.63</v>
          </cell>
          <cell r="H143">
            <v>2007000</v>
          </cell>
          <cell r="I143">
            <v>347662</v>
          </cell>
          <cell r="J143">
            <v>190386.62</v>
          </cell>
          <cell r="K143">
            <v>146018.03999999998</v>
          </cell>
          <cell r="L143">
            <v>44368.580000000016</v>
          </cell>
          <cell r="M143">
            <v>0.54761987217469843</v>
          </cell>
          <cell r="N143">
            <v>347662</v>
          </cell>
          <cell r="O143">
            <v>0</v>
          </cell>
        </row>
        <row r="144">
          <cell r="B144" t="str">
            <v>Total</v>
          </cell>
          <cell r="C144">
            <v>60132889</v>
          </cell>
          <cell r="D144">
            <v>3247088.6499999994</v>
          </cell>
          <cell r="E144">
            <v>63379977.649999991</v>
          </cell>
          <cell r="F144">
            <v>206904817.61000001</v>
          </cell>
          <cell r="G144">
            <v>71685482.909999996</v>
          </cell>
          <cell r="H144">
            <v>72183687.310000002</v>
          </cell>
          <cell r="I144">
            <v>63060647.389999993</v>
          </cell>
          <cell r="J144">
            <v>17242095.82</v>
          </cell>
          <cell r="K144">
            <v>20050131.427888002</v>
          </cell>
          <cell r="L144">
            <v>-2808035.6078880001</v>
          </cell>
          <cell r="M144">
            <v>0.2734208501439237</v>
          </cell>
          <cell r="N144">
            <v>58464504.689999998</v>
          </cell>
          <cell r="O144">
            <v>-4596142.7</v>
          </cell>
          <cell r="P144">
            <v>-1403858.92</v>
          </cell>
          <cell r="Q144">
            <v>-3192283.7800000003</v>
          </cell>
          <cell r="R144">
            <v>0</v>
          </cell>
        </row>
        <row r="145">
          <cell r="B145" t="str">
            <v>CAMAC Report</v>
          </cell>
          <cell r="C145">
            <v>60132889</v>
          </cell>
          <cell r="D145">
            <v>3247088.6499999994</v>
          </cell>
          <cell r="E145">
            <v>63379977.649999991</v>
          </cell>
          <cell r="F145">
            <v>133120903.8</v>
          </cell>
          <cell r="G145">
            <v>71685482.909999996</v>
          </cell>
          <cell r="H145">
            <v>72183687.310000002</v>
          </cell>
          <cell r="I145">
            <v>63060647.390000001</v>
          </cell>
          <cell r="J145">
            <v>17242095.82</v>
          </cell>
          <cell r="K145">
            <v>20050131.427887999</v>
          </cell>
          <cell r="L145">
            <v>-2808035.6078880006</v>
          </cell>
          <cell r="M145">
            <v>0.27342085014392364</v>
          </cell>
          <cell r="N145">
            <v>58464504.68999999</v>
          </cell>
          <cell r="O145">
            <v>-4596142.7</v>
          </cell>
          <cell r="P145">
            <v>-1403858.92</v>
          </cell>
          <cell r="Q145">
            <v>-3192283.7800000003</v>
          </cell>
          <cell r="R145">
            <v>0</v>
          </cell>
        </row>
        <row r="146">
          <cell r="B146" t="str">
            <v>Difference</v>
          </cell>
          <cell r="C146">
            <v>0</v>
          </cell>
          <cell r="D146">
            <v>0</v>
          </cell>
          <cell r="E146">
            <v>0</v>
          </cell>
          <cell r="F146">
            <v>73783913.810000017</v>
          </cell>
          <cell r="G146">
            <v>0</v>
          </cell>
          <cell r="H146">
            <v>0</v>
          </cell>
          <cell r="I146">
            <v>0</v>
          </cell>
          <cell r="J146">
            <v>0</v>
          </cell>
          <cell r="K146">
            <v>0</v>
          </cell>
          <cell r="L146">
            <v>0</v>
          </cell>
          <cell r="M146">
            <v>0</v>
          </cell>
          <cell r="N146">
            <v>0</v>
          </cell>
          <cell r="O146">
            <v>0</v>
          </cell>
          <cell r="P146">
            <v>0</v>
          </cell>
          <cell r="Q146">
            <v>0</v>
          </cell>
          <cell r="R146">
            <v>0</v>
          </cell>
        </row>
        <row r="150">
          <cell r="C150">
            <v>60132889</v>
          </cell>
          <cell r="D150">
            <v>3247088.6499999994</v>
          </cell>
          <cell r="E150">
            <v>63379977.649999991</v>
          </cell>
          <cell r="F150">
            <v>206744817.60999998</v>
          </cell>
          <cell r="G150">
            <v>71685482.909999996</v>
          </cell>
          <cell r="H150">
            <v>72183687.310000002</v>
          </cell>
          <cell r="I150">
            <v>63060647.389999993</v>
          </cell>
          <cell r="J150">
            <v>17242095.82</v>
          </cell>
          <cell r="K150">
            <v>20050131.427887999</v>
          </cell>
          <cell r="L150">
            <v>-2808035.6078880006</v>
          </cell>
          <cell r="M150">
            <v>0.2734208501439237</v>
          </cell>
          <cell r="N150">
            <v>58464504.689999998</v>
          </cell>
          <cell r="O150">
            <v>-4596142.7</v>
          </cell>
          <cell r="P150">
            <v>-1403858.92</v>
          </cell>
          <cell r="Q150">
            <v>-3192283.7800000003</v>
          </cell>
        </row>
        <row r="151">
          <cell r="C151">
            <v>0</v>
          </cell>
          <cell r="D151">
            <v>0</v>
          </cell>
          <cell r="E151">
            <v>0</v>
          </cell>
          <cell r="F151">
            <v>73623913.809999987</v>
          </cell>
          <cell r="G151">
            <v>0</v>
          </cell>
          <cell r="H151">
            <v>0</v>
          </cell>
          <cell r="I151">
            <v>0</v>
          </cell>
          <cell r="J151">
            <v>0</v>
          </cell>
          <cell r="K151">
            <v>0</v>
          </cell>
          <cell r="L151">
            <v>0</v>
          </cell>
          <cell r="M151">
            <v>0</v>
          </cell>
          <cell r="N151">
            <v>0</v>
          </cell>
          <cell r="O151">
            <v>0</v>
          </cell>
          <cell r="P151">
            <v>0</v>
          </cell>
          <cell r="Q151">
            <v>0</v>
          </cell>
        </row>
      </sheetData>
      <sheetData sheetId="3"/>
      <sheetData sheetId="4"/>
      <sheetData sheetId="5"/>
      <sheetData sheetId="6"/>
      <sheetData sheetId="7"/>
      <sheetData sheetId="8">
        <row r="8">
          <cell r="H8">
            <v>1</v>
          </cell>
        </row>
      </sheetData>
      <sheetData sheetId="9">
        <row r="8">
          <cell r="H8">
            <v>1</v>
          </cell>
        </row>
      </sheetData>
      <sheetData sheetId="10">
        <row r="8">
          <cell r="H8">
            <v>1</v>
          </cell>
        </row>
      </sheetData>
      <sheetData sheetId="11"/>
      <sheetData sheetId="12">
        <row r="8">
          <cell r="H8">
            <v>1</v>
          </cell>
        </row>
      </sheetData>
      <sheetData sheetId="13">
        <row r="8">
          <cell r="H8">
            <v>3</v>
          </cell>
        </row>
      </sheetData>
      <sheetData sheetId="14">
        <row r="8">
          <cell r="H8">
            <v>1</v>
          </cell>
        </row>
      </sheetData>
      <sheetData sheetId="15">
        <row r="8">
          <cell r="H8">
            <v>1</v>
          </cell>
        </row>
      </sheetData>
      <sheetData sheetId="16">
        <row r="8">
          <cell r="H8">
            <v>1</v>
          </cell>
        </row>
      </sheetData>
      <sheetData sheetId="17">
        <row r="8">
          <cell r="H8">
            <v>1</v>
          </cell>
        </row>
      </sheetData>
      <sheetData sheetId="18">
        <row r="8">
          <cell r="H8">
            <v>1</v>
          </cell>
        </row>
      </sheetData>
      <sheetData sheetId="19">
        <row r="8">
          <cell r="H8">
            <v>3</v>
          </cell>
        </row>
      </sheetData>
      <sheetData sheetId="20"/>
      <sheetData sheetId="21">
        <row r="8">
          <cell r="H8">
            <v>3</v>
          </cell>
        </row>
      </sheetData>
      <sheetData sheetId="22">
        <row r="8">
          <cell r="H8">
            <v>3</v>
          </cell>
        </row>
      </sheetData>
      <sheetData sheetId="23">
        <row r="8">
          <cell r="H8">
            <v>1</v>
          </cell>
        </row>
      </sheetData>
      <sheetData sheetId="24">
        <row r="8">
          <cell r="H8">
            <v>3</v>
          </cell>
        </row>
      </sheetData>
      <sheetData sheetId="25">
        <row r="8">
          <cell r="H8">
            <v>3</v>
          </cell>
        </row>
      </sheetData>
      <sheetData sheetId="26">
        <row r="8">
          <cell r="H8">
            <v>1</v>
          </cell>
        </row>
      </sheetData>
      <sheetData sheetId="27">
        <row r="8">
          <cell r="H8">
            <v>1</v>
          </cell>
        </row>
      </sheetData>
      <sheetData sheetId="28">
        <row r="8">
          <cell r="H8">
            <v>2</v>
          </cell>
        </row>
      </sheetData>
      <sheetData sheetId="29">
        <row r="8">
          <cell r="H8">
            <v>3</v>
          </cell>
        </row>
      </sheetData>
      <sheetData sheetId="30">
        <row r="8">
          <cell r="H8">
            <v>3</v>
          </cell>
        </row>
      </sheetData>
      <sheetData sheetId="31">
        <row r="8">
          <cell r="H8">
            <v>1</v>
          </cell>
        </row>
      </sheetData>
      <sheetData sheetId="32">
        <row r="8">
          <cell r="H8">
            <v>3</v>
          </cell>
        </row>
      </sheetData>
      <sheetData sheetId="33">
        <row r="8">
          <cell r="H8">
            <v>2</v>
          </cell>
        </row>
      </sheetData>
      <sheetData sheetId="34">
        <row r="8">
          <cell r="H8">
            <v>2</v>
          </cell>
        </row>
      </sheetData>
      <sheetData sheetId="35">
        <row r="8">
          <cell r="H8">
            <v>1</v>
          </cell>
        </row>
      </sheetData>
      <sheetData sheetId="36">
        <row r="8">
          <cell r="H8">
            <v>2</v>
          </cell>
        </row>
      </sheetData>
      <sheetData sheetId="37">
        <row r="8">
          <cell r="H8">
            <v>1</v>
          </cell>
        </row>
      </sheetData>
      <sheetData sheetId="38">
        <row r="8">
          <cell r="H8">
            <v>3</v>
          </cell>
        </row>
      </sheetData>
      <sheetData sheetId="39">
        <row r="8">
          <cell r="H8">
            <v>1</v>
          </cell>
        </row>
      </sheetData>
      <sheetData sheetId="40">
        <row r="8">
          <cell r="H8">
            <v>1</v>
          </cell>
        </row>
      </sheetData>
      <sheetData sheetId="41">
        <row r="8">
          <cell r="H8">
            <v>3</v>
          </cell>
        </row>
      </sheetData>
      <sheetData sheetId="42">
        <row r="8">
          <cell r="H8">
            <v>1</v>
          </cell>
        </row>
      </sheetData>
      <sheetData sheetId="43">
        <row r="8">
          <cell r="H8">
            <v>2</v>
          </cell>
        </row>
      </sheetData>
      <sheetData sheetId="44">
        <row r="8">
          <cell r="H8">
            <v>2</v>
          </cell>
        </row>
      </sheetData>
      <sheetData sheetId="45">
        <row r="8">
          <cell r="H8">
            <v>3</v>
          </cell>
        </row>
      </sheetData>
      <sheetData sheetId="46">
        <row r="8">
          <cell r="H8">
            <v>2</v>
          </cell>
        </row>
      </sheetData>
      <sheetData sheetId="47">
        <row r="8">
          <cell r="H8">
            <v>1</v>
          </cell>
        </row>
      </sheetData>
      <sheetData sheetId="48">
        <row r="8">
          <cell r="H8">
            <v>1</v>
          </cell>
        </row>
      </sheetData>
      <sheetData sheetId="49">
        <row r="8">
          <cell r="H8">
            <v>1</v>
          </cell>
        </row>
      </sheetData>
      <sheetData sheetId="50">
        <row r="8">
          <cell r="H8">
            <v>1</v>
          </cell>
        </row>
      </sheetData>
      <sheetData sheetId="51">
        <row r="8">
          <cell r="H8">
            <v>1</v>
          </cell>
        </row>
      </sheetData>
      <sheetData sheetId="52">
        <row r="8">
          <cell r="H8">
            <v>2</v>
          </cell>
        </row>
      </sheetData>
      <sheetData sheetId="53">
        <row r="8">
          <cell r="H8">
            <v>1</v>
          </cell>
        </row>
      </sheetData>
      <sheetData sheetId="54">
        <row r="8">
          <cell r="H8">
            <v>1</v>
          </cell>
        </row>
      </sheetData>
      <sheetData sheetId="55">
        <row r="8">
          <cell r="H8">
            <v>1</v>
          </cell>
        </row>
      </sheetData>
      <sheetData sheetId="56">
        <row r="8">
          <cell r="H8">
            <v>1</v>
          </cell>
        </row>
      </sheetData>
      <sheetData sheetId="57">
        <row r="8">
          <cell r="H8">
            <v>1</v>
          </cell>
        </row>
      </sheetData>
      <sheetData sheetId="58">
        <row r="8">
          <cell r="H8">
            <v>1</v>
          </cell>
        </row>
      </sheetData>
      <sheetData sheetId="59">
        <row r="8">
          <cell r="H8">
            <v>1</v>
          </cell>
        </row>
      </sheetData>
      <sheetData sheetId="60">
        <row r="8">
          <cell r="H8">
            <v>1</v>
          </cell>
        </row>
      </sheetData>
      <sheetData sheetId="61">
        <row r="8">
          <cell r="H8">
            <v>1</v>
          </cell>
        </row>
      </sheetData>
      <sheetData sheetId="62">
        <row r="8">
          <cell r="H8">
            <v>1</v>
          </cell>
        </row>
      </sheetData>
      <sheetData sheetId="63">
        <row r="8">
          <cell r="H8">
            <v>1</v>
          </cell>
        </row>
      </sheetData>
      <sheetData sheetId="64">
        <row r="8">
          <cell r="H8">
            <v>2</v>
          </cell>
        </row>
      </sheetData>
      <sheetData sheetId="65">
        <row r="8">
          <cell r="H8">
            <v>1</v>
          </cell>
        </row>
      </sheetData>
      <sheetData sheetId="66">
        <row r="8">
          <cell r="H8">
            <v>1</v>
          </cell>
        </row>
      </sheetData>
      <sheetData sheetId="67">
        <row r="8">
          <cell r="H8">
            <v>1</v>
          </cell>
        </row>
      </sheetData>
      <sheetData sheetId="68">
        <row r="8">
          <cell r="H8">
            <v>1</v>
          </cell>
        </row>
      </sheetData>
      <sheetData sheetId="69">
        <row r="8">
          <cell r="H8">
            <v>2</v>
          </cell>
        </row>
      </sheetData>
      <sheetData sheetId="70">
        <row r="8">
          <cell r="H8">
            <v>3</v>
          </cell>
        </row>
      </sheetData>
      <sheetData sheetId="71">
        <row r="8">
          <cell r="H8">
            <v>3</v>
          </cell>
        </row>
      </sheetData>
      <sheetData sheetId="72">
        <row r="8">
          <cell r="H8">
            <v>1</v>
          </cell>
        </row>
      </sheetData>
      <sheetData sheetId="73">
        <row r="8">
          <cell r="H8">
            <v>3</v>
          </cell>
        </row>
      </sheetData>
      <sheetData sheetId="74">
        <row r="8">
          <cell r="H8">
            <v>2</v>
          </cell>
        </row>
      </sheetData>
      <sheetData sheetId="75">
        <row r="8">
          <cell r="H8">
            <v>1</v>
          </cell>
        </row>
      </sheetData>
      <sheetData sheetId="76">
        <row r="8">
          <cell r="H8">
            <v>3</v>
          </cell>
        </row>
      </sheetData>
      <sheetData sheetId="77">
        <row r="8">
          <cell r="H8">
            <v>3</v>
          </cell>
        </row>
      </sheetData>
      <sheetData sheetId="78">
        <row r="8">
          <cell r="H8">
            <v>3</v>
          </cell>
        </row>
      </sheetData>
      <sheetData sheetId="79">
        <row r="8">
          <cell r="H8">
            <v>3</v>
          </cell>
        </row>
      </sheetData>
      <sheetData sheetId="80">
        <row r="8">
          <cell r="H8">
            <v>3</v>
          </cell>
        </row>
      </sheetData>
      <sheetData sheetId="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sheetName val="Header Sheet"/>
      <sheetName val="Input Sheet CE"/>
      <sheetName val="_DLBUD"/>
    </sheetNames>
    <sheetDataSet>
      <sheetData sheetId="0"/>
      <sheetData sheetId="1">
        <row r="16">
          <cell r="B16" t="str">
            <v>NGP Funding Switch</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73"/>
  <sheetViews>
    <sheetView tabSelected="1" zoomScale="75" zoomScaleNormal="75" workbookViewId="0">
      <pane xSplit="3" ySplit="9" topLeftCell="D10" activePane="bottomRight" state="frozen"/>
      <selection pane="topRight" activeCell="D1" sqref="D1"/>
      <selection pane="bottomLeft" activeCell="A10" sqref="A10"/>
      <selection pane="bottomRight" activeCell="C6" sqref="C6:Y7"/>
    </sheetView>
  </sheetViews>
  <sheetFormatPr defaultColWidth="11.6640625" defaultRowHeight="14.4" outlineLevelRow="1" outlineLevelCol="1"/>
  <cols>
    <col min="1" max="1" width="20.109375" style="1" hidden="1" customWidth="1" outlineLevel="1"/>
    <col min="2" max="2" width="8.6640625" style="1" hidden="1" customWidth="1" outlineLevel="1"/>
    <col min="3" max="3" width="56" style="1" bestFit="1" customWidth="1" collapsed="1"/>
    <col min="4" max="4" width="22.33203125" style="1" customWidth="1"/>
    <col min="5" max="5" width="36.6640625" style="1" customWidth="1"/>
    <col min="6" max="8" width="18.44140625" style="1" customWidth="1"/>
    <col min="9" max="10" width="18.44140625" style="1" hidden="1" customWidth="1" outlineLevel="1"/>
    <col min="11" max="11" width="18.44140625" style="1" hidden="1" customWidth="1" collapsed="1"/>
    <col min="12" max="12" width="18.109375" style="1" customWidth="1"/>
    <col min="13" max="13" width="17.33203125" style="1" customWidth="1"/>
    <col min="14" max="14" width="17" style="1" customWidth="1"/>
    <col min="15" max="15" width="16.5546875" style="1" customWidth="1"/>
    <col min="16" max="20" width="15.6640625" style="1" customWidth="1"/>
    <col min="21" max="21" width="15.6640625" style="3" hidden="1" customWidth="1"/>
    <col min="22" max="22" width="15.6640625" style="1" customWidth="1"/>
    <col min="23" max="23" width="16.88671875" style="1" customWidth="1"/>
    <col min="24" max="24" width="15.6640625" style="1" customWidth="1"/>
    <col min="25" max="25" width="60.5546875" style="4" customWidth="1"/>
    <col min="26" max="16384" width="11.6640625" style="1"/>
  </cols>
  <sheetData>
    <row r="1" spans="1:25" ht="15" hidden="1" outlineLevel="1" thickBot="1">
      <c r="A1" s="1" t="s">
        <v>0</v>
      </c>
      <c r="C1" s="2" t="s">
        <v>1</v>
      </c>
    </row>
    <row r="2" spans="1:25" ht="15" hidden="1" outlineLevel="1" thickBot="1"/>
    <row r="3" spans="1:25" ht="15" hidden="1" outlineLevel="1" thickBot="1"/>
    <row r="4" spans="1:25" ht="15" hidden="1" outlineLevel="1" thickBot="1"/>
    <row r="5" spans="1:25" ht="15" hidden="1" outlineLevel="1" thickBot="1"/>
    <row r="6" spans="1:25" collapsed="1">
      <c r="A6" s="140"/>
      <c r="B6" s="141"/>
      <c r="C6" s="147" t="s">
        <v>518</v>
      </c>
      <c r="D6" s="148"/>
      <c r="E6" s="148"/>
      <c r="F6" s="148"/>
      <c r="G6" s="148"/>
      <c r="H6" s="148"/>
      <c r="I6" s="148"/>
      <c r="J6" s="148"/>
      <c r="K6" s="148"/>
      <c r="L6" s="148"/>
      <c r="M6" s="148"/>
      <c r="N6" s="148"/>
      <c r="O6" s="148"/>
      <c r="P6" s="148"/>
      <c r="Q6" s="148"/>
      <c r="R6" s="148"/>
      <c r="S6" s="148"/>
      <c r="T6" s="148"/>
      <c r="U6" s="148"/>
      <c r="V6" s="148"/>
      <c r="W6" s="148"/>
      <c r="X6" s="148"/>
      <c r="Y6" s="149"/>
    </row>
    <row r="7" spans="1:25" ht="31.5" customHeight="1" thickBot="1">
      <c r="A7" s="145"/>
      <c r="B7" s="146"/>
      <c r="C7" s="150"/>
      <c r="D7" s="151"/>
      <c r="E7" s="151"/>
      <c r="F7" s="152"/>
      <c r="G7" s="152"/>
      <c r="H7" s="152"/>
      <c r="I7" s="152"/>
      <c r="J7" s="152"/>
      <c r="K7" s="152"/>
      <c r="L7" s="152"/>
      <c r="M7" s="152"/>
      <c r="N7" s="152"/>
      <c r="O7" s="152"/>
      <c r="P7" s="152"/>
      <c r="Q7" s="152"/>
      <c r="R7" s="152"/>
      <c r="S7" s="152"/>
      <c r="T7" s="152"/>
      <c r="U7" s="152"/>
      <c r="V7" s="151"/>
      <c r="W7" s="151"/>
      <c r="X7" s="151"/>
      <c r="Y7" s="153"/>
    </row>
    <row r="8" spans="1:25" ht="55.2">
      <c r="A8" s="154" t="s">
        <v>2</v>
      </c>
      <c r="B8" s="154" t="s">
        <v>3</v>
      </c>
      <c r="C8" s="154" t="s">
        <v>4</v>
      </c>
      <c r="D8" s="154" t="s">
        <v>5</v>
      </c>
      <c r="E8" s="156" t="s">
        <v>6</v>
      </c>
      <c r="F8" s="5" t="s">
        <v>7</v>
      </c>
      <c r="G8" s="6" t="s">
        <v>8</v>
      </c>
      <c r="H8" s="6" t="s">
        <v>9</v>
      </c>
      <c r="I8" s="6" t="s">
        <v>10</v>
      </c>
      <c r="J8" s="6" t="s">
        <v>11</v>
      </c>
      <c r="K8" s="6" t="s">
        <v>12</v>
      </c>
      <c r="L8" s="7" t="s">
        <v>13</v>
      </c>
      <c r="M8" s="7" t="s">
        <v>14</v>
      </c>
      <c r="N8" s="8" t="s">
        <v>15</v>
      </c>
      <c r="O8" s="8" t="s">
        <v>16</v>
      </c>
      <c r="P8" s="9" t="s">
        <v>17</v>
      </c>
      <c r="Q8" s="9" t="s">
        <v>18</v>
      </c>
      <c r="R8" s="9" t="s">
        <v>19</v>
      </c>
      <c r="S8" s="9" t="s">
        <v>20</v>
      </c>
      <c r="T8" s="136" t="s">
        <v>21</v>
      </c>
      <c r="U8" s="136" t="s">
        <v>22</v>
      </c>
      <c r="V8" s="136" t="s">
        <v>23</v>
      </c>
      <c r="W8" s="134" t="s">
        <v>24</v>
      </c>
      <c r="X8" s="136" t="s">
        <v>25</v>
      </c>
      <c r="Y8" s="138" t="s">
        <v>26</v>
      </c>
    </row>
    <row r="9" spans="1:25">
      <c r="A9" s="155"/>
      <c r="B9" s="155"/>
      <c r="C9" s="155"/>
      <c r="D9" s="155"/>
      <c r="E9" s="157"/>
      <c r="F9" s="10" t="s">
        <v>27</v>
      </c>
      <c r="G9" s="10" t="s">
        <v>27</v>
      </c>
      <c r="H9" s="10" t="s">
        <v>27</v>
      </c>
      <c r="I9" s="10" t="s">
        <v>27</v>
      </c>
      <c r="J9" s="10" t="s">
        <v>27</v>
      </c>
      <c r="K9" s="10" t="s">
        <v>27</v>
      </c>
      <c r="L9" s="11" t="s">
        <v>27</v>
      </c>
      <c r="M9" s="11" t="s">
        <v>27</v>
      </c>
      <c r="N9" s="12" t="s">
        <v>27</v>
      </c>
      <c r="O9" s="12" t="s">
        <v>27</v>
      </c>
      <c r="P9" s="13" t="s">
        <v>27</v>
      </c>
      <c r="Q9" s="13" t="s">
        <v>27</v>
      </c>
      <c r="R9" s="13" t="s">
        <v>27</v>
      </c>
      <c r="S9" s="13" t="s">
        <v>27</v>
      </c>
      <c r="T9" s="158"/>
      <c r="U9" s="137"/>
      <c r="V9" s="137"/>
      <c r="W9" s="135"/>
      <c r="X9" s="137"/>
      <c r="Y9" s="139"/>
    </row>
    <row r="10" spans="1:25" ht="15.6">
      <c r="A10" s="14" t="s">
        <v>28</v>
      </c>
      <c r="B10" s="15" t="s">
        <v>29</v>
      </c>
      <c r="C10" s="16" t="s">
        <v>30</v>
      </c>
      <c r="D10" s="17" t="s">
        <v>31</v>
      </c>
      <c r="E10" s="18" t="s">
        <v>32</v>
      </c>
      <c r="F10" s="19">
        <v>7000000</v>
      </c>
      <c r="G10" s="20">
        <v>0</v>
      </c>
      <c r="H10" s="20">
        <v>0</v>
      </c>
      <c r="I10" s="20">
        <v>7000000</v>
      </c>
      <c r="J10" s="20">
        <v>0</v>
      </c>
      <c r="K10" s="20">
        <v>7000000</v>
      </c>
      <c r="L10" s="20">
        <v>7000000</v>
      </c>
      <c r="M10" s="20">
        <v>0</v>
      </c>
      <c r="N10" s="20">
        <v>0</v>
      </c>
      <c r="O10" s="21">
        <v>0</v>
      </c>
      <c r="P10" s="20">
        <v>7000000</v>
      </c>
      <c r="Q10" s="20">
        <v>0</v>
      </c>
      <c r="R10" s="20">
        <v>0</v>
      </c>
      <c r="S10" s="20">
        <v>0</v>
      </c>
      <c r="T10" s="22">
        <f>SUM([1]B0087!H8:I9)</f>
        <v>1</v>
      </c>
      <c r="U10" s="23"/>
      <c r="V10" s="24" t="s">
        <v>33</v>
      </c>
      <c r="W10" s="25"/>
      <c r="X10" s="26"/>
      <c r="Y10" s="27" t="s">
        <v>462</v>
      </c>
    </row>
    <row r="11" spans="1:25" ht="15.75" customHeight="1">
      <c r="A11" s="14" t="s">
        <v>34</v>
      </c>
      <c r="B11" s="15" t="s">
        <v>29</v>
      </c>
      <c r="C11" s="16" t="s">
        <v>35</v>
      </c>
      <c r="D11" s="28" t="s">
        <v>36</v>
      </c>
      <c r="E11" s="15" t="s">
        <v>37</v>
      </c>
      <c r="F11" s="29">
        <v>404415</v>
      </c>
      <c r="G11" s="30">
        <v>104616.5</v>
      </c>
      <c r="H11" s="21">
        <v>236100</v>
      </c>
      <c r="I11" s="21">
        <v>0</v>
      </c>
      <c r="J11" s="21">
        <v>45383.5</v>
      </c>
      <c r="K11" s="21">
        <v>45383.5</v>
      </c>
      <c r="L11" s="21">
        <v>63698.5</v>
      </c>
      <c r="M11" s="21">
        <v>56971.938399999999</v>
      </c>
      <c r="N11" s="21">
        <v>63698.5</v>
      </c>
      <c r="O11" s="21">
        <v>6726.5616000000009</v>
      </c>
      <c r="P11" s="21">
        <v>63698.5</v>
      </c>
      <c r="Q11" s="21">
        <v>0</v>
      </c>
      <c r="R11" s="21">
        <v>0</v>
      </c>
      <c r="S11" s="21">
        <v>0</v>
      </c>
      <c r="T11" s="31">
        <f>SUM([1]B0077!H8:I9)</f>
        <v>1</v>
      </c>
      <c r="U11" s="23"/>
      <c r="V11" s="24" t="str">
        <f t="shared" ref="V11:V74" si="0">IF(((H11+L11)&gt;100000),"Yes","No")</f>
        <v>Yes</v>
      </c>
      <c r="W11" s="25" t="s">
        <v>33</v>
      </c>
      <c r="X11" s="26" t="s">
        <v>33</v>
      </c>
      <c r="Y11" s="32" t="s">
        <v>463</v>
      </c>
    </row>
    <row r="12" spans="1:25" ht="15.6">
      <c r="A12" s="16" t="s">
        <v>38</v>
      </c>
      <c r="B12" s="15" t="s">
        <v>39</v>
      </c>
      <c r="C12" s="33" t="s">
        <v>40</v>
      </c>
      <c r="D12" s="28" t="s">
        <v>36</v>
      </c>
      <c r="E12" s="15" t="s">
        <v>41</v>
      </c>
      <c r="F12" s="29">
        <v>13304950.09</v>
      </c>
      <c r="G12" s="30">
        <v>6583339.0899999999</v>
      </c>
      <c r="H12" s="21">
        <v>3730480</v>
      </c>
      <c r="I12" s="21">
        <v>2731750</v>
      </c>
      <c r="J12" s="21">
        <v>97381.040000000037</v>
      </c>
      <c r="K12" s="21">
        <v>2829131.04</v>
      </c>
      <c r="L12" s="21">
        <v>2991131</v>
      </c>
      <c r="M12" s="21">
        <v>958198.65000000014</v>
      </c>
      <c r="N12" s="21">
        <v>846203.42</v>
      </c>
      <c r="O12" s="21">
        <v>-111995.2300000001</v>
      </c>
      <c r="P12" s="21">
        <v>2991131</v>
      </c>
      <c r="Q12" s="21">
        <v>0</v>
      </c>
      <c r="R12" s="21">
        <v>0</v>
      </c>
      <c r="S12" s="21">
        <v>0</v>
      </c>
      <c r="T12" s="31">
        <v>1</v>
      </c>
      <c r="U12" s="23"/>
      <c r="V12" s="24" t="s">
        <v>33</v>
      </c>
      <c r="W12" s="25"/>
      <c r="X12" s="26"/>
      <c r="Y12" s="34"/>
    </row>
    <row r="13" spans="1:25" ht="15.6">
      <c r="A13" s="16" t="s">
        <v>42</v>
      </c>
      <c r="B13" s="15" t="s">
        <v>39</v>
      </c>
      <c r="C13" s="33" t="s">
        <v>43</v>
      </c>
      <c r="D13" s="28" t="s">
        <v>36</v>
      </c>
      <c r="E13" s="15" t="s">
        <v>44</v>
      </c>
      <c r="F13" s="29">
        <v>329158.03999999998</v>
      </c>
      <c r="G13" s="30">
        <v>329158.03999999998</v>
      </c>
      <c r="H13" s="21">
        <v>0</v>
      </c>
      <c r="I13" s="21">
        <v>0</v>
      </c>
      <c r="J13" s="21">
        <v>0</v>
      </c>
      <c r="K13" s="21">
        <v>0</v>
      </c>
      <c r="L13" s="21">
        <v>0</v>
      </c>
      <c r="M13" s="21">
        <v>0</v>
      </c>
      <c r="N13" s="21">
        <v>7832.96</v>
      </c>
      <c r="O13" s="21">
        <v>7832.96</v>
      </c>
      <c r="P13" s="21">
        <v>0</v>
      </c>
      <c r="Q13" s="21">
        <v>0</v>
      </c>
      <c r="R13" s="21">
        <v>0</v>
      </c>
      <c r="S13" s="21">
        <v>0</v>
      </c>
      <c r="T13" s="31">
        <v>1</v>
      </c>
      <c r="U13" s="23"/>
      <c r="V13" s="24" t="str">
        <f>IF(((H13+L13)&gt;100000),"Yes","No")</f>
        <v>No</v>
      </c>
      <c r="W13" s="25"/>
      <c r="X13" s="26"/>
      <c r="Y13" s="34"/>
    </row>
    <row r="14" spans="1:25" ht="22.8">
      <c r="A14" s="14" t="s">
        <v>45</v>
      </c>
      <c r="B14" s="15" t="s">
        <v>39</v>
      </c>
      <c r="C14" s="33" t="s">
        <v>46</v>
      </c>
      <c r="D14" s="28" t="s">
        <v>36</v>
      </c>
      <c r="E14" s="15" t="s">
        <v>47</v>
      </c>
      <c r="F14" s="29">
        <v>1430000</v>
      </c>
      <c r="G14" s="30">
        <v>58270.13</v>
      </c>
      <c r="H14" s="21">
        <v>1000000</v>
      </c>
      <c r="I14" s="21">
        <v>350000</v>
      </c>
      <c r="J14" s="21">
        <v>21729.869999999995</v>
      </c>
      <c r="K14" s="21">
        <v>371729.87</v>
      </c>
      <c r="L14" s="21">
        <v>371729.87</v>
      </c>
      <c r="M14" s="21">
        <v>185865</v>
      </c>
      <c r="N14" s="21">
        <v>193706.48</v>
      </c>
      <c r="O14" s="21">
        <v>7841.4800000000105</v>
      </c>
      <c r="P14" s="21">
        <v>371729.87</v>
      </c>
      <c r="Q14" s="21">
        <v>0</v>
      </c>
      <c r="R14" s="21">
        <v>0</v>
      </c>
      <c r="S14" s="21">
        <v>0</v>
      </c>
      <c r="T14" s="31">
        <f>SUM([1]T2273!H8:I9)</f>
        <v>1</v>
      </c>
      <c r="U14" s="23"/>
      <c r="V14" s="24" t="str">
        <f t="shared" si="0"/>
        <v>Yes</v>
      </c>
      <c r="W14" s="25" t="s">
        <v>48</v>
      </c>
      <c r="X14" s="26" t="s">
        <v>33</v>
      </c>
      <c r="Y14" s="32" t="s">
        <v>464</v>
      </c>
    </row>
    <row r="15" spans="1:25" ht="15.6">
      <c r="A15" s="16" t="s">
        <v>49</v>
      </c>
      <c r="B15" s="15" t="s">
        <v>39</v>
      </c>
      <c r="C15" s="33" t="s">
        <v>50</v>
      </c>
      <c r="D15" s="28" t="s">
        <v>36</v>
      </c>
      <c r="E15" s="15" t="s">
        <v>47</v>
      </c>
      <c r="F15" s="29">
        <v>100000</v>
      </c>
      <c r="G15" s="30">
        <v>3311.9</v>
      </c>
      <c r="H15" s="21">
        <v>0</v>
      </c>
      <c r="I15" s="21">
        <v>0</v>
      </c>
      <c r="J15" s="21">
        <v>96688.1</v>
      </c>
      <c r="K15" s="21">
        <v>96688.1</v>
      </c>
      <c r="L15" s="21">
        <v>96688.1</v>
      </c>
      <c r="M15" s="21">
        <v>38675.199999999997</v>
      </c>
      <c r="N15" s="21">
        <v>0</v>
      </c>
      <c r="O15" s="21">
        <v>-38675.199999999997</v>
      </c>
      <c r="P15" s="21">
        <v>96688.1</v>
      </c>
      <c r="Q15" s="21">
        <v>0</v>
      </c>
      <c r="R15" s="21">
        <v>0</v>
      </c>
      <c r="S15" s="21">
        <v>0</v>
      </c>
      <c r="T15" s="31">
        <v>1</v>
      </c>
      <c r="U15" s="23"/>
      <c r="V15" s="24" t="str">
        <f t="shared" si="0"/>
        <v>No</v>
      </c>
      <c r="W15" s="25"/>
      <c r="X15" s="26"/>
      <c r="Y15" s="34"/>
    </row>
    <row r="16" spans="1:25" ht="15.6">
      <c r="A16" s="16" t="s">
        <v>51</v>
      </c>
      <c r="B16" s="15" t="s">
        <v>39</v>
      </c>
      <c r="C16" s="33" t="s">
        <v>52</v>
      </c>
      <c r="D16" s="28" t="s">
        <v>36</v>
      </c>
      <c r="E16" s="15" t="s">
        <v>41</v>
      </c>
      <c r="F16" s="29">
        <v>160000</v>
      </c>
      <c r="G16" s="30">
        <v>109010</v>
      </c>
      <c r="H16" s="21">
        <v>0</v>
      </c>
      <c r="I16" s="21">
        <v>0</v>
      </c>
      <c r="J16" s="21">
        <v>50990</v>
      </c>
      <c r="K16" s="21">
        <v>50990</v>
      </c>
      <c r="L16" s="21">
        <v>50990</v>
      </c>
      <c r="M16" s="21">
        <v>50990</v>
      </c>
      <c r="N16" s="21">
        <v>47538.01</v>
      </c>
      <c r="O16" s="21">
        <v>-3451.989999999998</v>
      </c>
      <c r="P16" s="21">
        <v>50990</v>
      </c>
      <c r="Q16" s="21">
        <v>0</v>
      </c>
      <c r="R16" s="21">
        <v>0</v>
      </c>
      <c r="S16" s="21">
        <v>0</v>
      </c>
      <c r="T16" s="31">
        <v>1</v>
      </c>
      <c r="U16" s="23"/>
      <c r="V16" s="24" t="str">
        <f t="shared" si="0"/>
        <v>No</v>
      </c>
      <c r="W16" s="25"/>
      <c r="X16" s="26"/>
      <c r="Y16" s="34"/>
    </row>
    <row r="17" spans="1:25" ht="15.6">
      <c r="A17" s="14" t="s">
        <v>53</v>
      </c>
      <c r="B17" s="15" t="s">
        <v>39</v>
      </c>
      <c r="C17" s="33" t="s">
        <v>54</v>
      </c>
      <c r="D17" s="28" t="s">
        <v>36</v>
      </c>
      <c r="E17" s="15" t="s">
        <v>55</v>
      </c>
      <c r="F17" s="29">
        <v>83000</v>
      </c>
      <c r="G17" s="30">
        <v>0</v>
      </c>
      <c r="H17" s="21">
        <v>0</v>
      </c>
      <c r="I17" s="21">
        <v>83000</v>
      </c>
      <c r="J17" s="21">
        <v>0</v>
      </c>
      <c r="K17" s="21">
        <v>83000</v>
      </c>
      <c r="L17" s="21">
        <v>83000</v>
      </c>
      <c r="M17" s="21">
        <v>0</v>
      </c>
      <c r="N17" s="21">
        <v>0</v>
      </c>
      <c r="O17" s="21">
        <v>0</v>
      </c>
      <c r="P17" s="21">
        <v>83000</v>
      </c>
      <c r="Q17" s="21">
        <v>0</v>
      </c>
      <c r="R17" s="21">
        <v>0</v>
      </c>
      <c r="S17" s="21">
        <v>0</v>
      </c>
      <c r="T17" s="31">
        <v>1</v>
      </c>
      <c r="U17" s="23"/>
      <c r="V17" s="24" t="s">
        <v>33</v>
      </c>
      <c r="W17" s="25"/>
      <c r="X17" s="26"/>
      <c r="Y17" s="32" t="s">
        <v>465</v>
      </c>
    </row>
    <row r="18" spans="1:25" ht="22.8">
      <c r="A18" s="14" t="s">
        <v>56</v>
      </c>
      <c r="B18" s="15" t="s">
        <v>39</v>
      </c>
      <c r="C18" s="33" t="s">
        <v>57</v>
      </c>
      <c r="D18" s="28" t="s">
        <v>36</v>
      </c>
      <c r="E18" s="15" t="s">
        <v>55</v>
      </c>
      <c r="F18" s="29">
        <v>486000</v>
      </c>
      <c r="G18" s="30">
        <v>0</v>
      </c>
      <c r="H18" s="21">
        <v>357000</v>
      </c>
      <c r="I18" s="21">
        <v>129000</v>
      </c>
      <c r="J18" s="21">
        <v>0</v>
      </c>
      <c r="K18" s="21">
        <v>129000</v>
      </c>
      <c r="L18" s="21">
        <v>129000</v>
      </c>
      <c r="M18" s="21">
        <v>0</v>
      </c>
      <c r="N18" s="21">
        <v>0</v>
      </c>
      <c r="O18" s="21">
        <v>0</v>
      </c>
      <c r="P18" s="21">
        <v>129000</v>
      </c>
      <c r="Q18" s="21">
        <v>0</v>
      </c>
      <c r="R18" s="21">
        <v>0</v>
      </c>
      <c r="S18" s="21">
        <v>0</v>
      </c>
      <c r="T18" s="31">
        <f>SUM([1]T2277!$H$8:$I$9)</f>
        <v>1</v>
      </c>
      <c r="U18" s="23"/>
      <c r="V18" s="24" t="str">
        <f t="shared" si="0"/>
        <v>Yes</v>
      </c>
      <c r="W18" s="25" t="s">
        <v>48</v>
      </c>
      <c r="X18" s="26" t="s">
        <v>33</v>
      </c>
      <c r="Y18" s="32" t="s">
        <v>466</v>
      </c>
    </row>
    <row r="19" spans="1:25" ht="15.6">
      <c r="A19" s="16" t="s">
        <v>58</v>
      </c>
      <c r="B19" s="15" t="s">
        <v>39</v>
      </c>
      <c r="C19" s="33" t="s">
        <v>59</v>
      </c>
      <c r="D19" s="28" t="s">
        <v>36</v>
      </c>
      <c r="E19" s="15" t="s">
        <v>44</v>
      </c>
      <c r="F19" s="29">
        <v>87000</v>
      </c>
      <c r="G19" s="30">
        <v>0</v>
      </c>
      <c r="H19" s="21">
        <v>0</v>
      </c>
      <c r="I19" s="21">
        <v>87000</v>
      </c>
      <c r="J19" s="21">
        <v>0</v>
      </c>
      <c r="K19" s="21">
        <v>87000</v>
      </c>
      <c r="L19" s="21">
        <v>87000</v>
      </c>
      <c r="M19" s="21">
        <v>0</v>
      </c>
      <c r="N19" s="21">
        <v>195</v>
      </c>
      <c r="O19" s="21">
        <v>195</v>
      </c>
      <c r="P19" s="21">
        <v>87000</v>
      </c>
      <c r="Q19" s="21">
        <v>0</v>
      </c>
      <c r="R19" s="21">
        <v>0</v>
      </c>
      <c r="S19" s="21">
        <v>0</v>
      </c>
      <c r="T19" s="31">
        <v>3</v>
      </c>
      <c r="U19" s="23"/>
      <c r="V19" s="24" t="str">
        <f t="shared" si="0"/>
        <v>No</v>
      </c>
      <c r="W19" s="25"/>
      <c r="X19" s="26"/>
      <c r="Y19" s="34"/>
    </row>
    <row r="20" spans="1:25" ht="15.6">
      <c r="A20" s="14" t="s">
        <v>60</v>
      </c>
      <c r="B20" s="15" t="s">
        <v>39</v>
      </c>
      <c r="C20" s="33" t="s">
        <v>61</v>
      </c>
      <c r="D20" s="28" t="s">
        <v>36</v>
      </c>
      <c r="E20" s="15" t="s">
        <v>62</v>
      </c>
      <c r="F20" s="29">
        <v>2000000</v>
      </c>
      <c r="G20" s="30">
        <v>0</v>
      </c>
      <c r="H20" s="21">
        <v>1600000</v>
      </c>
      <c r="I20" s="21">
        <v>400000</v>
      </c>
      <c r="J20" s="21">
        <v>0</v>
      </c>
      <c r="K20" s="21">
        <v>400000</v>
      </c>
      <c r="L20" s="21">
        <v>400000</v>
      </c>
      <c r="M20" s="21">
        <v>0</v>
      </c>
      <c r="N20" s="21">
        <v>0</v>
      </c>
      <c r="O20" s="21">
        <v>0</v>
      </c>
      <c r="P20" s="21">
        <v>400000</v>
      </c>
      <c r="Q20" s="21">
        <v>0</v>
      </c>
      <c r="R20" s="21">
        <v>0</v>
      </c>
      <c r="S20" s="21">
        <v>0</v>
      </c>
      <c r="T20" s="31">
        <f>SUM([1]B0086!H8:I9)</f>
        <v>1</v>
      </c>
      <c r="U20" s="23"/>
      <c r="V20" s="24" t="str">
        <f t="shared" si="0"/>
        <v>Yes</v>
      </c>
      <c r="W20" s="25" t="s">
        <v>33</v>
      </c>
      <c r="X20" s="26" t="s">
        <v>33</v>
      </c>
      <c r="Y20" s="32" t="s">
        <v>467</v>
      </c>
    </row>
    <row r="21" spans="1:25" ht="15.6">
      <c r="A21" s="16" t="s">
        <v>63</v>
      </c>
      <c r="B21" s="15" t="s">
        <v>39</v>
      </c>
      <c r="C21" s="33" t="s">
        <v>64</v>
      </c>
      <c r="D21" s="28" t="s">
        <v>36</v>
      </c>
      <c r="E21" s="15" t="s">
        <v>65</v>
      </c>
      <c r="F21" s="29">
        <v>151552.62</v>
      </c>
      <c r="G21" s="30">
        <v>80338.62</v>
      </c>
      <c r="H21" s="21">
        <v>0</v>
      </c>
      <c r="I21" s="21">
        <v>0</v>
      </c>
      <c r="J21" s="21">
        <v>71214</v>
      </c>
      <c r="K21" s="21">
        <v>71214</v>
      </c>
      <c r="L21" s="21">
        <v>71214</v>
      </c>
      <c r="M21" s="21">
        <v>35607</v>
      </c>
      <c r="N21" s="21">
        <v>21078.9</v>
      </c>
      <c r="O21" s="21">
        <v>-14528.099999999999</v>
      </c>
      <c r="P21" s="21">
        <v>71214</v>
      </c>
      <c r="Q21" s="21">
        <v>0</v>
      </c>
      <c r="R21" s="21">
        <v>0</v>
      </c>
      <c r="S21" s="21">
        <v>0</v>
      </c>
      <c r="T21" s="31">
        <v>1</v>
      </c>
      <c r="U21" s="23"/>
      <c r="V21" s="24" t="str">
        <f t="shared" si="0"/>
        <v>No</v>
      </c>
      <c r="W21" s="25"/>
      <c r="X21" s="26"/>
      <c r="Y21" s="34"/>
    </row>
    <row r="22" spans="1:25" ht="15.6">
      <c r="A22" s="16" t="s">
        <v>66</v>
      </c>
      <c r="B22" s="15" t="s">
        <v>39</v>
      </c>
      <c r="C22" s="33" t="s">
        <v>67</v>
      </c>
      <c r="D22" s="28" t="s">
        <v>36</v>
      </c>
      <c r="E22" s="15" t="s">
        <v>65</v>
      </c>
      <c r="F22" s="29">
        <v>99791.09</v>
      </c>
      <c r="G22" s="30">
        <v>99791.09</v>
      </c>
      <c r="H22" s="21">
        <v>0</v>
      </c>
      <c r="I22" s="21">
        <v>0</v>
      </c>
      <c r="J22" s="21">
        <v>0</v>
      </c>
      <c r="K22" s="21">
        <v>0</v>
      </c>
      <c r="L22" s="21">
        <v>0</v>
      </c>
      <c r="M22" s="21">
        <v>0</v>
      </c>
      <c r="N22" s="21">
        <v>4076.42</v>
      </c>
      <c r="O22" s="21">
        <v>4076.42</v>
      </c>
      <c r="P22" s="21">
        <v>0</v>
      </c>
      <c r="Q22" s="21">
        <v>0</v>
      </c>
      <c r="R22" s="21">
        <v>0</v>
      </c>
      <c r="S22" s="21">
        <v>0</v>
      </c>
      <c r="T22" s="31">
        <v>1</v>
      </c>
      <c r="U22" s="23"/>
      <c r="V22" s="24" t="str">
        <f t="shared" si="0"/>
        <v>No</v>
      </c>
      <c r="W22" s="25"/>
      <c r="X22" s="26"/>
      <c r="Y22" s="34"/>
    </row>
    <row r="23" spans="1:25" ht="22.8">
      <c r="A23" s="14" t="s">
        <v>68</v>
      </c>
      <c r="B23" s="15" t="s">
        <v>39</v>
      </c>
      <c r="C23" s="33" t="s">
        <v>69</v>
      </c>
      <c r="D23" s="28" t="s">
        <v>36</v>
      </c>
      <c r="E23" s="15" t="s">
        <v>41</v>
      </c>
      <c r="F23" s="29">
        <v>160000</v>
      </c>
      <c r="G23" s="30">
        <v>0</v>
      </c>
      <c r="H23" s="21">
        <v>0</v>
      </c>
      <c r="I23" s="21">
        <v>0</v>
      </c>
      <c r="J23" s="21">
        <v>0</v>
      </c>
      <c r="K23" s="21">
        <v>0</v>
      </c>
      <c r="L23" s="21">
        <v>160000</v>
      </c>
      <c r="M23" s="21">
        <v>0</v>
      </c>
      <c r="N23" s="21">
        <v>0</v>
      </c>
      <c r="O23" s="21">
        <v>0</v>
      </c>
      <c r="P23" s="21">
        <v>160000</v>
      </c>
      <c r="Q23" s="21">
        <v>0</v>
      </c>
      <c r="R23" s="21">
        <v>0</v>
      </c>
      <c r="S23" s="21">
        <v>0</v>
      </c>
      <c r="T23" s="31">
        <f>SUM([1]T2280!$H$8:$I$9)</f>
        <v>3</v>
      </c>
      <c r="U23" s="23"/>
      <c r="V23" s="24" t="str">
        <f t="shared" si="0"/>
        <v>Yes</v>
      </c>
      <c r="W23" s="25" t="s">
        <v>33</v>
      </c>
      <c r="X23" s="26" t="s">
        <v>33</v>
      </c>
      <c r="Y23" s="32" t="s">
        <v>468</v>
      </c>
    </row>
    <row r="24" spans="1:25" ht="57">
      <c r="A24" s="14" t="s">
        <v>70</v>
      </c>
      <c r="B24" s="15" t="s">
        <v>39</v>
      </c>
      <c r="C24" s="33" t="s">
        <v>71</v>
      </c>
      <c r="D24" s="28" t="s">
        <v>36</v>
      </c>
      <c r="E24" s="15" t="s">
        <v>72</v>
      </c>
      <c r="F24" s="29">
        <v>0</v>
      </c>
      <c r="G24" s="30">
        <v>0</v>
      </c>
      <c r="H24" s="21">
        <v>0</v>
      </c>
      <c r="I24" s="21">
        <v>0</v>
      </c>
      <c r="J24" s="21">
        <v>0</v>
      </c>
      <c r="K24" s="21">
        <v>0</v>
      </c>
      <c r="L24" s="21">
        <v>0</v>
      </c>
      <c r="M24" s="21">
        <v>0</v>
      </c>
      <c r="N24" s="21">
        <v>0</v>
      </c>
      <c r="O24" s="21">
        <v>0</v>
      </c>
      <c r="P24" s="21">
        <v>0</v>
      </c>
      <c r="Q24" s="21">
        <v>0</v>
      </c>
      <c r="R24" s="21">
        <v>0</v>
      </c>
      <c r="S24" s="21">
        <v>0</v>
      </c>
      <c r="T24" s="31">
        <f>SUM([1]T2281!$H$8:$I$9)</f>
        <v>1</v>
      </c>
      <c r="U24" s="23"/>
      <c r="V24" s="24" t="s">
        <v>33</v>
      </c>
      <c r="W24" s="25"/>
      <c r="X24" s="26"/>
      <c r="Y24" s="32" t="s">
        <v>469</v>
      </c>
    </row>
    <row r="25" spans="1:25" ht="15.6">
      <c r="A25" s="16" t="s">
        <v>73</v>
      </c>
      <c r="B25" s="15" t="s">
        <v>74</v>
      </c>
      <c r="C25" s="16" t="s">
        <v>75</v>
      </c>
      <c r="D25" s="28" t="s">
        <v>76</v>
      </c>
      <c r="E25" s="15" t="s">
        <v>77</v>
      </c>
      <c r="F25" s="29">
        <v>3215223.8</v>
      </c>
      <c r="G25" s="30">
        <v>3212065.8</v>
      </c>
      <c r="H25" s="21">
        <v>0</v>
      </c>
      <c r="I25" s="21">
        <v>0</v>
      </c>
      <c r="J25" s="21">
        <v>4582.0200000000041</v>
      </c>
      <c r="K25" s="21">
        <v>4582.0200000000041</v>
      </c>
      <c r="L25" s="21">
        <v>3158</v>
      </c>
      <c r="M25" s="21">
        <v>3158</v>
      </c>
      <c r="N25" s="21">
        <v>3158</v>
      </c>
      <c r="O25" s="21">
        <v>0</v>
      </c>
      <c r="P25" s="21">
        <v>3158</v>
      </c>
      <c r="Q25" s="21">
        <v>0</v>
      </c>
      <c r="R25" s="21">
        <v>0</v>
      </c>
      <c r="S25" s="21">
        <v>0</v>
      </c>
      <c r="T25" s="31">
        <v>1</v>
      </c>
      <c r="U25" s="23"/>
      <c r="V25" s="24" t="str">
        <f t="shared" si="0"/>
        <v>No</v>
      </c>
      <c r="W25" s="25"/>
      <c r="X25" s="26"/>
      <c r="Y25" s="35" t="s">
        <v>78</v>
      </c>
    </row>
    <row r="26" spans="1:25" ht="15.6">
      <c r="A26" s="16" t="s">
        <v>79</v>
      </c>
      <c r="B26" s="15" t="s">
        <v>74</v>
      </c>
      <c r="C26" s="16" t="s">
        <v>80</v>
      </c>
      <c r="D26" s="28" t="s">
        <v>76</v>
      </c>
      <c r="E26" s="15" t="s">
        <v>77</v>
      </c>
      <c r="F26" s="29">
        <v>382167.57</v>
      </c>
      <c r="G26" s="30">
        <v>382167.57</v>
      </c>
      <c r="H26" s="21">
        <v>0</v>
      </c>
      <c r="I26" s="21">
        <v>0</v>
      </c>
      <c r="J26" s="21">
        <v>20000</v>
      </c>
      <c r="K26" s="21">
        <v>20000</v>
      </c>
      <c r="L26" s="21">
        <v>0</v>
      </c>
      <c r="M26" s="21">
        <v>0</v>
      </c>
      <c r="N26" s="21">
        <v>0</v>
      </c>
      <c r="O26" s="21">
        <v>0</v>
      </c>
      <c r="P26" s="21">
        <v>0</v>
      </c>
      <c r="Q26" s="21">
        <v>0</v>
      </c>
      <c r="R26" s="21">
        <v>0</v>
      </c>
      <c r="S26" s="21">
        <v>0</v>
      </c>
      <c r="T26" s="31">
        <v>1</v>
      </c>
      <c r="U26" s="23"/>
      <c r="V26" s="24" t="str">
        <f t="shared" si="0"/>
        <v>No</v>
      </c>
      <c r="W26" s="25"/>
      <c r="X26" s="26"/>
      <c r="Y26" s="35" t="s">
        <v>78</v>
      </c>
    </row>
    <row r="27" spans="1:25" ht="15.6">
      <c r="A27" s="16" t="s">
        <v>81</v>
      </c>
      <c r="B27" s="15" t="s">
        <v>74</v>
      </c>
      <c r="C27" s="36" t="s">
        <v>82</v>
      </c>
      <c r="D27" s="28" t="s">
        <v>76</v>
      </c>
      <c r="E27" s="15" t="s">
        <v>77</v>
      </c>
      <c r="F27" s="29">
        <v>48125</v>
      </c>
      <c r="G27" s="30">
        <v>3750</v>
      </c>
      <c r="H27" s="21">
        <v>44375</v>
      </c>
      <c r="I27" s="21">
        <v>0</v>
      </c>
      <c r="J27" s="21">
        <v>44375</v>
      </c>
      <c r="K27" s="21">
        <v>44375</v>
      </c>
      <c r="L27" s="21">
        <v>0</v>
      </c>
      <c r="M27" s="21">
        <v>0</v>
      </c>
      <c r="N27" s="21">
        <v>0</v>
      </c>
      <c r="O27" s="21">
        <v>0</v>
      </c>
      <c r="P27" s="21">
        <v>0</v>
      </c>
      <c r="Q27" s="21">
        <v>0</v>
      </c>
      <c r="R27" s="21">
        <v>0</v>
      </c>
      <c r="S27" s="21">
        <v>0</v>
      </c>
      <c r="T27" s="31">
        <v>1</v>
      </c>
      <c r="U27" s="23"/>
      <c r="V27" s="24" t="str">
        <f t="shared" si="0"/>
        <v>No</v>
      </c>
      <c r="W27" s="25"/>
      <c r="X27" s="26"/>
      <c r="Y27" s="35" t="s">
        <v>83</v>
      </c>
    </row>
    <row r="28" spans="1:25" ht="22.8">
      <c r="A28" s="14" t="s">
        <v>84</v>
      </c>
      <c r="B28" s="15" t="s">
        <v>29</v>
      </c>
      <c r="C28" s="16" t="s">
        <v>85</v>
      </c>
      <c r="D28" s="28" t="s">
        <v>76</v>
      </c>
      <c r="E28" s="15" t="s">
        <v>86</v>
      </c>
      <c r="F28" s="29">
        <v>617479.76</v>
      </c>
      <c r="G28" s="30">
        <v>489201.76</v>
      </c>
      <c r="H28" s="21">
        <v>128278</v>
      </c>
      <c r="I28" s="21">
        <v>128278</v>
      </c>
      <c r="J28" s="21">
        <v>0</v>
      </c>
      <c r="K28" s="21">
        <v>128278</v>
      </c>
      <c r="L28" s="21">
        <v>0</v>
      </c>
      <c r="M28" s="21">
        <v>0</v>
      </c>
      <c r="N28" s="21">
        <v>0</v>
      </c>
      <c r="O28" s="21">
        <v>0</v>
      </c>
      <c r="P28" s="21">
        <v>0</v>
      </c>
      <c r="Q28" s="21">
        <v>0</v>
      </c>
      <c r="R28" s="21">
        <v>0</v>
      </c>
      <c r="S28" s="21">
        <v>0</v>
      </c>
      <c r="T28" s="31">
        <f>SUM([1]A4808!H8:I9)</f>
        <v>1</v>
      </c>
      <c r="U28" s="23"/>
      <c r="V28" s="24" t="s">
        <v>33</v>
      </c>
      <c r="W28" s="25"/>
      <c r="X28" s="26"/>
      <c r="Y28" s="32" t="s">
        <v>470</v>
      </c>
    </row>
    <row r="29" spans="1:25" ht="15.6">
      <c r="A29" s="14" t="s">
        <v>87</v>
      </c>
      <c r="B29" s="15" t="s">
        <v>74</v>
      </c>
      <c r="C29" s="16" t="s">
        <v>88</v>
      </c>
      <c r="D29" s="28" t="s">
        <v>76</v>
      </c>
      <c r="E29" s="15" t="s">
        <v>89</v>
      </c>
      <c r="F29" s="29">
        <v>9479983.5899999999</v>
      </c>
      <c r="G29" s="30">
        <v>3567156.33</v>
      </c>
      <c r="H29" s="21">
        <v>612500</v>
      </c>
      <c r="I29" s="21">
        <v>5543900</v>
      </c>
      <c r="J29" s="21">
        <v>-131072.74000000022</v>
      </c>
      <c r="K29" s="21">
        <v>5412827.2599999998</v>
      </c>
      <c r="L29" s="21">
        <v>5300327.26</v>
      </c>
      <c r="M29" s="21">
        <v>2140706.75</v>
      </c>
      <c r="N29" s="21">
        <v>2802093.05</v>
      </c>
      <c r="O29" s="21">
        <v>661386.29999999981</v>
      </c>
      <c r="P29" s="21">
        <v>5300327.26</v>
      </c>
      <c r="Q29" s="21">
        <v>0</v>
      </c>
      <c r="R29" s="21">
        <v>0</v>
      </c>
      <c r="S29" s="21">
        <v>0</v>
      </c>
      <c r="T29" s="31">
        <f>SUM([1]A4810!H8:I9)</f>
        <v>1</v>
      </c>
      <c r="U29" s="23">
        <v>4</v>
      </c>
      <c r="V29" s="24" t="str">
        <f t="shared" si="0"/>
        <v>Yes</v>
      </c>
      <c r="W29" s="25" t="s">
        <v>48</v>
      </c>
      <c r="X29" s="26" t="s">
        <v>48</v>
      </c>
      <c r="Y29" s="32" t="s">
        <v>151</v>
      </c>
    </row>
    <row r="30" spans="1:25" ht="22.8">
      <c r="A30" s="14" t="s">
        <v>90</v>
      </c>
      <c r="B30" s="15" t="s">
        <v>29</v>
      </c>
      <c r="C30" s="16" t="s">
        <v>91</v>
      </c>
      <c r="D30" s="28" t="s">
        <v>76</v>
      </c>
      <c r="E30" s="15" t="s">
        <v>92</v>
      </c>
      <c r="F30" s="29">
        <v>861269.58000000007</v>
      </c>
      <c r="G30" s="30">
        <v>540541.06000000006</v>
      </c>
      <c r="H30" s="21">
        <v>0</v>
      </c>
      <c r="I30" s="21">
        <v>66000</v>
      </c>
      <c r="J30" s="21">
        <v>254728.52000000002</v>
      </c>
      <c r="K30" s="21">
        <v>320728.52</v>
      </c>
      <c r="L30" s="21">
        <v>320728.52</v>
      </c>
      <c r="M30" s="21">
        <v>106898.815716</v>
      </c>
      <c r="N30" s="21">
        <v>38389.71</v>
      </c>
      <c r="O30" s="21">
        <v>-68509.105715999991</v>
      </c>
      <c r="P30" s="21">
        <v>320728.52</v>
      </c>
      <c r="Q30" s="21">
        <v>0</v>
      </c>
      <c r="R30" s="21">
        <v>0</v>
      </c>
      <c r="S30" s="21">
        <v>0</v>
      </c>
      <c r="T30" s="31">
        <f>SUM([1]A4814!H8:I9)</f>
        <v>1</v>
      </c>
      <c r="U30" s="23"/>
      <c r="V30" s="24" t="s">
        <v>33</v>
      </c>
      <c r="W30" s="25"/>
      <c r="X30" s="26"/>
      <c r="Y30" s="32" t="s">
        <v>471</v>
      </c>
    </row>
    <row r="31" spans="1:25" ht="45.6">
      <c r="A31" s="37" t="s">
        <v>93</v>
      </c>
      <c r="B31" s="15" t="s">
        <v>74</v>
      </c>
      <c r="C31" s="16" t="s">
        <v>94</v>
      </c>
      <c r="D31" s="28" t="s">
        <v>76</v>
      </c>
      <c r="E31" s="15" t="s">
        <v>95</v>
      </c>
      <c r="F31" s="29">
        <v>724011.73</v>
      </c>
      <c r="G31" s="30">
        <v>281019.38</v>
      </c>
      <c r="H31" s="21">
        <v>0</v>
      </c>
      <c r="I31" s="21">
        <v>447250</v>
      </c>
      <c r="J31" s="21">
        <v>-4257.6500000000233</v>
      </c>
      <c r="K31" s="21">
        <v>442992.35</v>
      </c>
      <c r="L31" s="21">
        <v>442992.35</v>
      </c>
      <c r="M31" s="21">
        <v>110748</v>
      </c>
      <c r="N31" s="21">
        <v>0</v>
      </c>
      <c r="O31" s="21">
        <v>-110748</v>
      </c>
      <c r="P31" s="21">
        <v>442992.35</v>
      </c>
      <c r="Q31" s="21">
        <v>0</v>
      </c>
      <c r="R31" s="21">
        <v>0</v>
      </c>
      <c r="S31" s="21">
        <v>0</v>
      </c>
      <c r="T31" s="31">
        <f>SUM([1]A4815!H8:I9)</f>
        <v>3</v>
      </c>
      <c r="U31" s="23"/>
      <c r="V31" s="24" t="str">
        <f t="shared" si="0"/>
        <v>Yes</v>
      </c>
      <c r="W31" s="25" t="s">
        <v>33</v>
      </c>
      <c r="X31" s="26" t="s">
        <v>33</v>
      </c>
      <c r="Y31" s="32" t="s">
        <v>472</v>
      </c>
    </row>
    <row r="32" spans="1:25" ht="34.200000000000003">
      <c r="A32" s="14" t="s">
        <v>96</v>
      </c>
      <c r="B32" s="38" t="s">
        <v>74</v>
      </c>
      <c r="C32" s="16" t="s">
        <v>97</v>
      </c>
      <c r="D32" s="28" t="s">
        <v>76</v>
      </c>
      <c r="E32" s="15" t="s">
        <v>98</v>
      </c>
      <c r="F32" s="29">
        <v>75000</v>
      </c>
      <c r="G32" s="30">
        <v>0</v>
      </c>
      <c r="H32" s="21">
        <v>75000</v>
      </c>
      <c r="I32" s="21">
        <v>1201000</v>
      </c>
      <c r="J32" s="21">
        <v>159279.54000000004</v>
      </c>
      <c r="K32" s="21">
        <v>1360279.54</v>
      </c>
      <c r="L32" s="21">
        <v>0</v>
      </c>
      <c r="M32" s="21">
        <v>0</v>
      </c>
      <c r="N32" s="21">
        <v>0</v>
      </c>
      <c r="O32" s="21">
        <v>0</v>
      </c>
      <c r="P32" s="21">
        <v>0</v>
      </c>
      <c r="Q32" s="21">
        <v>0</v>
      </c>
      <c r="R32" s="21">
        <v>0</v>
      </c>
      <c r="S32" s="21">
        <v>0</v>
      </c>
      <c r="T32" s="21"/>
      <c r="U32" s="21"/>
      <c r="V32" s="21"/>
      <c r="W32" s="25"/>
      <c r="X32" s="26"/>
      <c r="Y32" s="32" t="s">
        <v>473</v>
      </c>
    </row>
    <row r="33" spans="1:25" ht="15.6">
      <c r="A33" s="16" t="s">
        <v>99</v>
      </c>
      <c r="B33" s="15" t="s">
        <v>74</v>
      </c>
      <c r="C33" s="16" t="s">
        <v>100</v>
      </c>
      <c r="D33" s="28" t="s">
        <v>76</v>
      </c>
      <c r="E33" s="15" t="s">
        <v>98</v>
      </c>
      <c r="F33" s="29">
        <v>573000</v>
      </c>
      <c r="G33" s="30">
        <v>0</v>
      </c>
      <c r="H33" s="21">
        <v>0</v>
      </c>
      <c r="I33" s="21">
        <v>0</v>
      </c>
      <c r="J33" s="21">
        <v>0</v>
      </c>
      <c r="K33" s="21">
        <v>0</v>
      </c>
      <c r="L33" s="21">
        <v>573000</v>
      </c>
      <c r="M33" s="21">
        <v>480000</v>
      </c>
      <c r="N33" s="21">
        <v>483955</v>
      </c>
      <c r="O33" s="21">
        <v>3955</v>
      </c>
      <c r="P33" s="21">
        <v>573000</v>
      </c>
      <c r="Q33" s="21">
        <v>0</v>
      </c>
      <c r="R33" s="21">
        <v>0</v>
      </c>
      <c r="S33" s="21">
        <v>0</v>
      </c>
      <c r="T33" s="31">
        <v>1</v>
      </c>
      <c r="U33" s="39"/>
      <c r="V33" s="24" t="str">
        <f t="shared" si="0"/>
        <v>Yes</v>
      </c>
      <c r="W33" s="25" t="s">
        <v>48</v>
      </c>
      <c r="X33" s="26" t="s">
        <v>33</v>
      </c>
      <c r="Y33" s="34" t="s">
        <v>101</v>
      </c>
    </row>
    <row r="34" spans="1:25" ht="15.6">
      <c r="A34" s="16" t="s">
        <v>102</v>
      </c>
      <c r="B34" s="15" t="s">
        <v>74</v>
      </c>
      <c r="C34" s="16" t="s">
        <v>103</v>
      </c>
      <c r="D34" s="28" t="s">
        <v>76</v>
      </c>
      <c r="E34" s="15" t="s">
        <v>98</v>
      </c>
      <c r="F34" s="29">
        <v>469000</v>
      </c>
      <c r="G34" s="30">
        <v>0</v>
      </c>
      <c r="H34" s="21">
        <v>0</v>
      </c>
      <c r="I34" s="21">
        <v>0</v>
      </c>
      <c r="J34" s="21">
        <v>0</v>
      </c>
      <c r="K34" s="21">
        <v>0</v>
      </c>
      <c r="L34" s="21">
        <v>469000</v>
      </c>
      <c r="M34" s="21">
        <v>280000</v>
      </c>
      <c r="N34" s="21">
        <v>288267</v>
      </c>
      <c r="O34" s="21">
        <v>8267</v>
      </c>
      <c r="P34" s="21">
        <v>469000</v>
      </c>
      <c r="Q34" s="21">
        <v>0</v>
      </c>
      <c r="R34" s="21">
        <v>0</v>
      </c>
      <c r="S34" s="21">
        <v>0</v>
      </c>
      <c r="T34" s="31">
        <v>1</v>
      </c>
      <c r="U34" s="39"/>
      <c r="V34" s="24" t="str">
        <f t="shared" si="0"/>
        <v>Yes</v>
      </c>
      <c r="W34" s="25" t="s">
        <v>48</v>
      </c>
      <c r="X34" s="26" t="s">
        <v>33</v>
      </c>
      <c r="Y34" s="34" t="s">
        <v>101</v>
      </c>
    </row>
    <row r="35" spans="1:25" ht="22.8">
      <c r="A35" s="16" t="s">
        <v>104</v>
      </c>
      <c r="B35" s="15" t="s">
        <v>74</v>
      </c>
      <c r="C35" s="16" t="s">
        <v>105</v>
      </c>
      <c r="D35" s="28" t="s">
        <v>76</v>
      </c>
      <c r="E35" s="15" t="s">
        <v>98</v>
      </c>
      <c r="F35" s="29">
        <v>460000</v>
      </c>
      <c r="G35" s="30">
        <v>0</v>
      </c>
      <c r="H35" s="21">
        <v>0</v>
      </c>
      <c r="I35" s="21">
        <v>0</v>
      </c>
      <c r="J35" s="21">
        <v>0</v>
      </c>
      <c r="K35" s="21">
        <v>0</v>
      </c>
      <c r="L35" s="21">
        <v>460000</v>
      </c>
      <c r="M35" s="21">
        <v>0</v>
      </c>
      <c r="N35" s="21">
        <v>0</v>
      </c>
      <c r="O35" s="21">
        <v>0</v>
      </c>
      <c r="P35" s="21">
        <v>0</v>
      </c>
      <c r="Q35" s="21">
        <v>-460000</v>
      </c>
      <c r="R35" s="21">
        <v>-460000</v>
      </c>
      <c r="S35" s="21">
        <v>0</v>
      </c>
      <c r="T35" s="31">
        <v>1</v>
      </c>
      <c r="U35" s="39"/>
      <c r="V35" s="24" t="s">
        <v>33</v>
      </c>
      <c r="W35" s="25"/>
      <c r="X35" s="26"/>
      <c r="Y35" s="34" t="s">
        <v>106</v>
      </c>
    </row>
    <row r="36" spans="1:25" ht="15.6">
      <c r="A36" s="16" t="s">
        <v>107</v>
      </c>
      <c r="B36" s="15" t="s">
        <v>74</v>
      </c>
      <c r="C36" s="16" t="s">
        <v>108</v>
      </c>
      <c r="D36" s="28" t="s">
        <v>76</v>
      </c>
      <c r="E36" s="15" t="s">
        <v>98</v>
      </c>
      <c r="F36" s="29">
        <v>142000</v>
      </c>
      <c r="G36" s="30">
        <v>0</v>
      </c>
      <c r="H36" s="21">
        <v>0</v>
      </c>
      <c r="I36" s="21">
        <v>0</v>
      </c>
      <c r="J36" s="21">
        <v>0</v>
      </c>
      <c r="K36" s="21">
        <v>0</v>
      </c>
      <c r="L36" s="21">
        <v>142000</v>
      </c>
      <c r="M36" s="21">
        <v>50000</v>
      </c>
      <c r="N36" s="21">
        <v>50000</v>
      </c>
      <c r="O36" s="21">
        <v>0</v>
      </c>
      <c r="P36" s="21">
        <v>142000</v>
      </c>
      <c r="Q36" s="21">
        <v>0</v>
      </c>
      <c r="R36" s="21">
        <v>0</v>
      </c>
      <c r="S36" s="21">
        <v>0</v>
      </c>
      <c r="T36" s="31">
        <v>1</v>
      </c>
      <c r="U36" s="39"/>
      <c r="V36" s="24" t="str">
        <f t="shared" si="0"/>
        <v>Yes</v>
      </c>
      <c r="W36" s="25" t="s">
        <v>48</v>
      </c>
      <c r="X36" s="26" t="s">
        <v>33</v>
      </c>
      <c r="Y36" s="34"/>
    </row>
    <row r="37" spans="1:25" ht="15.6">
      <c r="A37" s="16" t="s">
        <v>109</v>
      </c>
      <c r="B37" s="15" t="s">
        <v>74</v>
      </c>
      <c r="C37" s="16" t="s">
        <v>110</v>
      </c>
      <c r="D37" s="28" t="s">
        <v>76</v>
      </c>
      <c r="E37" s="15" t="s">
        <v>98</v>
      </c>
      <c r="F37" s="29">
        <v>90000</v>
      </c>
      <c r="G37" s="30">
        <v>0</v>
      </c>
      <c r="H37" s="21">
        <v>0</v>
      </c>
      <c r="I37" s="21">
        <v>0</v>
      </c>
      <c r="J37" s="21">
        <v>0</v>
      </c>
      <c r="K37" s="21">
        <v>0</v>
      </c>
      <c r="L37" s="21">
        <v>90000</v>
      </c>
      <c r="M37" s="21">
        <v>55000</v>
      </c>
      <c r="N37" s="21">
        <v>58350</v>
      </c>
      <c r="O37" s="21">
        <v>3350</v>
      </c>
      <c r="P37" s="21">
        <v>90000</v>
      </c>
      <c r="Q37" s="21">
        <v>0</v>
      </c>
      <c r="R37" s="21">
        <v>0</v>
      </c>
      <c r="S37" s="21">
        <v>0</v>
      </c>
      <c r="T37" s="31">
        <v>1</v>
      </c>
      <c r="U37" s="39"/>
      <c r="V37" s="24" t="str">
        <f t="shared" si="0"/>
        <v>No</v>
      </c>
      <c r="W37" s="25"/>
      <c r="X37" s="26"/>
      <c r="Y37" s="34" t="s">
        <v>111</v>
      </c>
    </row>
    <row r="38" spans="1:25" ht="15.6">
      <c r="A38" s="16" t="s">
        <v>112</v>
      </c>
      <c r="B38" s="15" t="s">
        <v>74</v>
      </c>
      <c r="C38" s="16" t="s">
        <v>113</v>
      </c>
      <c r="D38" s="28" t="s">
        <v>76</v>
      </c>
      <c r="E38" s="15" t="s">
        <v>98</v>
      </c>
      <c r="F38" s="29">
        <v>25780</v>
      </c>
      <c r="G38" s="30">
        <v>0</v>
      </c>
      <c r="H38" s="21">
        <v>0</v>
      </c>
      <c r="I38" s="21">
        <v>0</v>
      </c>
      <c r="J38" s="21">
        <v>0</v>
      </c>
      <c r="K38" s="21">
        <v>0</v>
      </c>
      <c r="L38" s="21">
        <v>25780</v>
      </c>
      <c r="M38" s="21">
        <v>6500</v>
      </c>
      <c r="N38" s="21">
        <v>3700</v>
      </c>
      <c r="O38" s="21">
        <v>-2800</v>
      </c>
      <c r="P38" s="21">
        <v>25780</v>
      </c>
      <c r="Q38" s="21">
        <v>0</v>
      </c>
      <c r="R38" s="21">
        <v>0</v>
      </c>
      <c r="S38" s="21">
        <v>0</v>
      </c>
      <c r="T38" s="31">
        <v>1</v>
      </c>
      <c r="U38" s="39"/>
      <c r="V38" s="24" t="str">
        <f t="shared" si="0"/>
        <v>No</v>
      </c>
      <c r="W38" s="25"/>
      <c r="X38" s="26"/>
      <c r="Y38" s="34" t="s">
        <v>111</v>
      </c>
    </row>
    <row r="39" spans="1:25" ht="22.8">
      <c r="A39" s="16" t="s">
        <v>114</v>
      </c>
      <c r="B39" s="15" t="s">
        <v>74</v>
      </c>
      <c r="C39" s="36" t="s">
        <v>115</v>
      </c>
      <c r="D39" s="28" t="s">
        <v>76</v>
      </c>
      <c r="E39" s="15" t="s">
        <v>77</v>
      </c>
      <c r="F39" s="29">
        <v>124000</v>
      </c>
      <c r="G39" s="30">
        <v>60000</v>
      </c>
      <c r="H39" s="21">
        <v>0</v>
      </c>
      <c r="I39" s="21">
        <v>0</v>
      </c>
      <c r="J39" s="21">
        <v>64000</v>
      </c>
      <c r="K39" s="21">
        <v>64000</v>
      </c>
      <c r="L39" s="21">
        <v>64000</v>
      </c>
      <c r="M39" s="21">
        <v>24000</v>
      </c>
      <c r="N39" s="21">
        <v>0</v>
      </c>
      <c r="O39" s="21">
        <v>-24000</v>
      </c>
      <c r="P39" s="21">
        <v>64000</v>
      </c>
      <c r="Q39" s="21">
        <v>0</v>
      </c>
      <c r="R39" s="21">
        <v>0</v>
      </c>
      <c r="S39" s="21">
        <v>0</v>
      </c>
      <c r="T39" s="31">
        <v>1</v>
      </c>
      <c r="U39" s="23"/>
      <c r="V39" s="24" t="str">
        <f t="shared" si="0"/>
        <v>No</v>
      </c>
      <c r="W39" s="25"/>
      <c r="X39" s="26"/>
      <c r="Y39" s="34" t="s">
        <v>116</v>
      </c>
    </row>
    <row r="40" spans="1:25" ht="15.6">
      <c r="A40" s="14" t="s">
        <v>117</v>
      </c>
      <c r="B40" s="15" t="s">
        <v>74</v>
      </c>
      <c r="C40" s="33" t="s">
        <v>118</v>
      </c>
      <c r="D40" s="28" t="s">
        <v>76</v>
      </c>
      <c r="E40" s="15" t="s">
        <v>95</v>
      </c>
      <c r="F40" s="29">
        <v>202876.75</v>
      </c>
      <c r="G40" s="30">
        <v>71707.87</v>
      </c>
      <c r="H40" s="21">
        <v>60000</v>
      </c>
      <c r="I40" s="21">
        <v>54000</v>
      </c>
      <c r="J40" s="21">
        <v>17168.880000000005</v>
      </c>
      <c r="K40" s="21">
        <v>71168.88</v>
      </c>
      <c r="L40" s="21">
        <v>71168.88</v>
      </c>
      <c r="M40" s="21">
        <v>40292.25</v>
      </c>
      <c r="N40" s="21">
        <v>26071.26</v>
      </c>
      <c r="O40" s="21">
        <v>-14220.990000000002</v>
      </c>
      <c r="P40" s="21">
        <v>71168.88</v>
      </c>
      <c r="Q40" s="21">
        <v>0</v>
      </c>
      <c r="R40" s="21">
        <v>0</v>
      </c>
      <c r="S40" s="21">
        <v>0</v>
      </c>
      <c r="T40" s="31">
        <f>SUM([1]A4820!H8:I9)</f>
        <v>3</v>
      </c>
      <c r="U40" s="23"/>
      <c r="V40" s="24" t="str">
        <f t="shared" si="0"/>
        <v>Yes</v>
      </c>
      <c r="W40" s="25" t="s">
        <v>48</v>
      </c>
      <c r="X40" s="26" t="s">
        <v>33</v>
      </c>
      <c r="Y40" s="32" t="s">
        <v>119</v>
      </c>
    </row>
    <row r="41" spans="1:25" ht="15.6">
      <c r="A41" s="14" t="s">
        <v>120</v>
      </c>
      <c r="B41" s="15" t="s">
        <v>74</v>
      </c>
      <c r="C41" s="33" t="s">
        <v>121</v>
      </c>
      <c r="D41" s="28" t="s">
        <v>76</v>
      </c>
      <c r="E41" s="15" t="s">
        <v>95</v>
      </c>
      <c r="F41" s="29">
        <v>268993.58999999997</v>
      </c>
      <c r="G41" s="30">
        <v>162316.59</v>
      </c>
      <c r="H41" s="21">
        <v>48000</v>
      </c>
      <c r="I41" s="21">
        <v>48000</v>
      </c>
      <c r="J41" s="21">
        <v>-1322.5599999999977</v>
      </c>
      <c r="K41" s="21">
        <v>46677.440000000002</v>
      </c>
      <c r="L41" s="21">
        <v>58677</v>
      </c>
      <c r="M41" s="21">
        <v>58677</v>
      </c>
      <c r="N41" s="21">
        <v>68073</v>
      </c>
      <c r="O41" s="21">
        <v>9396</v>
      </c>
      <c r="P41" s="21">
        <v>58677</v>
      </c>
      <c r="Q41" s="21">
        <v>0</v>
      </c>
      <c r="R41" s="21">
        <v>0</v>
      </c>
      <c r="S41" s="21">
        <v>0</v>
      </c>
      <c r="T41" s="31">
        <f>SUM([1]A4821!H8:I9)</f>
        <v>3</v>
      </c>
      <c r="U41" s="23"/>
      <c r="V41" s="24" t="str">
        <f t="shared" si="0"/>
        <v>Yes</v>
      </c>
      <c r="W41" s="25" t="s">
        <v>48</v>
      </c>
      <c r="X41" s="26" t="s">
        <v>33</v>
      </c>
      <c r="Y41" s="32" t="s">
        <v>119</v>
      </c>
    </row>
    <row r="42" spans="1:25" ht="15.6">
      <c r="A42" s="14" t="s">
        <v>122</v>
      </c>
      <c r="B42" s="15" t="s">
        <v>74</v>
      </c>
      <c r="C42" s="36" t="s">
        <v>123</v>
      </c>
      <c r="D42" s="28" t="s">
        <v>76</v>
      </c>
      <c r="E42" s="15" t="s">
        <v>77</v>
      </c>
      <c r="F42" s="29">
        <v>353477.75</v>
      </c>
      <c r="G42" s="30">
        <v>74301.75</v>
      </c>
      <c r="H42" s="21">
        <v>100000</v>
      </c>
      <c r="I42" s="21">
        <v>100000</v>
      </c>
      <c r="J42" s="21">
        <v>25698.25</v>
      </c>
      <c r="K42" s="21">
        <v>125698.25</v>
      </c>
      <c r="L42" s="21">
        <v>179176</v>
      </c>
      <c r="M42" s="21">
        <v>93544</v>
      </c>
      <c r="N42" s="21">
        <v>120344.96000000001</v>
      </c>
      <c r="O42" s="21">
        <v>26800.960000000006</v>
      </c>
      <c r="P42" s="21">
        <v>179176</v>
      </c>
      <c r="Q42" s="21">
        <v>0</v>
      </c>
      <c r="R42" s="21">
        <v>0</v>
      </c>
      <c r="S42" s="21">
        <v>0</v>
      </c>
      <c r="T42" s="31">
        <f>SUM([1]A4826!H8:I9)</f>
        <v>1</v>
      </c>
      <c r="U42" s="39"/>
      <c r="V42" s="24" t="str">
        <f t="shared" si="0"/>
        <v>Yes</v>
      </c>
      <c r="W42" s="25" t="s">
        <v>48</v>
      </c>
      <c r="X42" s="26" t="s">
        <v>33</v>
      </c>
      <c r="Y42" s="32" t="s">
        <v>474</v>
      </c>
    </row>
    <row r="43" spans="1:25" ht="15.6">
      <c r="A43" s="16" t="s">
        <v>124</v>
      </c>
      <c r="B43" s="15" t="s">
        <v>74</v>
      </c>
      <c r="C43" s="36" t="s">
        <v>125</v>
      </c>
      <c r="D43" s="28" t="s">
        <v>76</v>
      </c>
      <c r="E43" s="15" t="s">
        <v>126</v>
      </c>
      <c r="F43" s="29">
        <v>70000</v>
      </c>
      <c r="G43" s="30">
        <v>44944</v>
      </c>
      <c r="H43" s="21">
        <v>0</v>
      </c>
      <c r="I43" s="21">
        <v>0</v>
      </c>
      <c r="J43" s="21">
        <v>25056</v>
      </c>
      <c r="K43" s="21">
        <v>25056</v>
      </c>
      <c r="L43" s="21">
        <v>25056</v>
      </c>
      <c r="M43" s="21">
        <v>6264</v>
      </c>
      <c r="N43" s="21">
        <v>0</v>
      </c>
      <c r="O43" s="21">
        <v>-6264</v>
      </c>
      <c r="P43" s="21">
        <v>25056</v>
      </c>
      <c r="Q43" s="21">
        <v>0</v>
      </c>
      <c r="R43" s="21">
        <v>0</v>
      </c>
      <c r="S43" s="21">
        <v>0</v>
      </c>
      <c r="T43" s="31">
        <v>1</v>
      </c>
      <c r="U43" s="23"/>
      <c r="V43" s="24" t="str">
        <f t="shared" si="0"/>
        <v>No</v>
      </c>
      <c r="W43" s="25"/>
      <c r="X43" s="26"/>
      <c r="Y43" s="34" t="s">
        <v>101</v>
      </c>
    </row>
    <row r="44" spans="1:25" ht="15.6">
      <c r="A44" s="16" t="s">
        <v>127</v>
      </c>
      <c r="B44" s="15" t="s">
        <v>74</v>
      </c>
      <c r="C44" s="36" t="s">
        <v>128</v>
      </c>
      <c r="D44" s="28" t="s">
        <v>76</v>
      </c>
      <c r="E44" s="15" t="s">
        <v>77</v>
      </c>
      <c r="F44" s="29">
        <v>10000</v>
      </c>
      <c r="G44" s="30">
        <v>0</v>
      </c>
      <c r="H44" s="21">
        <v>0</v>
      </c>
      <c r="I44" s="21">
        <v>0</v>
      </c>
      <c r="J44" s="21">
        <v>10000</v>
      </c>
      <c r="K44" s="21">
        <v>10000</v>
      </c>
      <c r="L44" s="21">
        <v>10000</v>
      </c>
      <c r="M44" s="21">
        <v>2500</v>
      </c>
      <c r="N44" s="21">
        <v>10000</v>
      </c>
      <c r="O44" s="21">
        <v>7500</v>
      </c>
      <c r="P44" s="21">
        <v>10000</v>
      </c>
      <c r="Q44" s="21">
        <v>0</v>
      </c>
      <c r="R44" s="21">
        <v>0</v>
      </c>
      <c r="S44" s="21">
        <v>0</v>
      </c>
      <c r="T44" s="31">
        <v>1</v>
      </c>
      <c r="U44" s="23"/>
      <c r="V44" s="24" t="str">
        <f t="shared" si="0"/>
        <v>No</v>
      </c>
      <c r="W44" s="25"/>
      <c r="X44" s="26"/>
      <c r="Y44" s="34" t="s">
        <v>129</v>
      </c>
    </row>
    <row r="45" spans="1:25" ht="15.6">
      <c r="A45" s="14" t="s">
        <v>130</v>
      </c>
      <c r="B45" s="15" t="s">
        <v>74</v>
      </c>
      <c r="C45" s="16" t="s">
        <v>131</v>
      </c>
      <c r="D45" s="28" t="s">
        <v>76</v>
      </c>
      <c r="E45" s="15" t="s">
        <v>132</v>
      </c>
      <c r="F45" s="29">
        <v>500000</v>
      </c>
      <c r="G45" s="30">
        <v>0</v>
      </c>
      <c r="H45" s="21">
        <v>350000</v>
      </c>
      <c r="I45" s="21">
        <v>500000</v>
      </c>
      <c r="J45" s="21">
        <v>0</v>
      </c>
      <c r="K45" s="21">
        <v>500000</v>
      </c>
      <c r="L45" s="21">
        <v>150000</v>
      </c>
      <c r="M45" s="21">
        <v>0</v>
      </c>
      <c r="N45" s="21">
        <v>0</v>
      </c>
      <c r="O45" s="21">
        <v>0</v>
      </c>
      <c r="P45" s="21">
        <v>150000</v>
      </c>
      <c r="Q45" s="21">
        <v>0</v>
      </c>
      <c r="R45" s="21">
        <v>0</v>
      </c>
      <c r="S45" s="21">
        <v>0</v>
      </c>
      <c r="T45" s="31">
        <f>SUM([1]A4829!H8:I9)</f>
        <v>3</v>
      </c>
      <c r="U45" s="23"/>
      <c r="V45" s="24" t="str">
        <f t="shared" si="0"/>
        <v>Yes</v>
      </c>
      <c r="W45" s="25" t="s">
        <v>48</v>
      </c>
      <c r="X45" s="26" t="s">
        <v>33</v>
      </c>
      <c r="Y45" s="32" t="s">
        <v>475</v>
      </c>
    </row>
    <row r="46" spans="1:25" ht="15.6">
      <c r="A46" s="14" t="s">
        <v>133</v>
      </c>
      <c r="B46" s="15" t="s">
        <v>74</v>
      </c>
      <c r="C46" s="33" t="s">
        <v>134</v>
      </c>
      <c r="D46" s="28" t="s">
        <v>76</v>
      </c>
      <c r="E46" s="15" t="s">
        <v>135</v>
      </c>
      <c r="F46" s="29">
        <v>1000000</v>
      </c>
      <c r="G46" s="30">
        <v>0</v>
      </c>
      <c r="H46" s="21">
        <v>950000</v>
      </c>
      <c r="I46" s="21">
        <v>300000</v>
      </c>
      <c r="J46" s="21">
        <v>100000</v>
      </c>
      <c r="K46" s="21">
        <v>400000</v>
      </c>
      <c r="L46" s="21">
        <v>50000</v>
      </c>
      <c r="M46" s="21">
        <v>14750</v>
      </c>
      <c r="N46" s="21">
        <v>7980</v>
      </c>
      <c r="O46" s="21">
        <v>-6770</v>
      </c>
      <c r="P46" s="21">
        <v>30000</v>
      </c>
      <c r="Q46" s="21">
        <v>-20000</v>
      </c>
      <c r="R46" s="21">
        <v>-20000</v>
      </c>
      <c r="S46" s="21">
        <v>0</v>
      </c>
      <c r="T46" s="31">
        <f>SUM([1]A4830!H8:I9)</f>
        <v>3</v>
      </c>
      <c r="U46" s="23"/>
      <c r="V46" s="24" t="str">
        <f t="shared" si="0"/>
        <v>Yes</v>
      </c>
      <c r="W46" s="25" t="s">
        <v>48</v>
      </c>
      <c r="X46" s="26" t="s">
        <v>33</v>
      </c>
      <c r="Y46" s="32" t="s">
        <v>475</v>
      </c>
    </row>
    <row r="47" spans="1:25" ht="15.6">
      <c r="A47" s="16" t="s">
        <v>136</v>
      </c>
      <c r="B47" s="15" t="s">
        <v>74</v>
      </c>
      <c r="C47" s="33" t="s">
        <v>137</v>
      </c>
      <c r="D47" s="28" t="s">
        <v>76</v>
      </c>
      <c r="E47" s="15" t="s">
        <v>138</v>
      </c>
      <c r="F47" s="29">
        <v>12000</v>
      </c>
      <c r="G47" s="30">
        <v>0</v>
      </c>
      <c r="H47" s="21">
        <v>12000</v>
      </c>
      <c r="I47" s="21">
        <v>-24000</v>
      </c>
      <c r="J47" s="21">
        <v>36000</v>
      </c>
      <c r="K47" s="21">
        <v>12000</v>
      </c>
      <c r="L47" s="21">
        <v>0</v>
      </c>
      <c r="M47" s="21">
        <v>0</v>
      </c>
      <c r="N47" s="21">
        <v>0</v>
      </c>
      <c r="O47" s="21">
        <v>0</v>
      </c>
      <c r="P47" s="21">
        <v>0</v>
      </c>
      <c r="Q47" s="21">
        <v>0</v>
      </c>
      <c r="R47" s="21">
        <v>0</v>
      </c>
      <c r="S47" s="21">
        <v>0</v>
      </c>
      <c r="T47" s="31">
        <v>2</v>
      </c>
      <c r="U47" s="23"/>
      <c r="V47" s="24" t="str">
        <f t="shared" si="0"/>
        <v>No</v>
      </c>
      <c r="W47" s="25"/>
      <c r="X47" s="26"/>
      <c r="Y47" s="34"/>
    </row>
    <row r="48" spans="1:25" ht="15.6">
      <c r="A48" s="16" t="s">
        <v>139</v>
      </c>
      <c r="B48" s="15" t="s">
        <v>74</v>
      </c>
      <c r="C48" s="16" t="s">
        <v>140</v>
      </c>
      <c r="D48" s="28" t="s">
        <v>76</v>
      </c>
      <c r="E48" s="15" t="s">
        <v>77</v>
      </c>
      <c r="F48" s="29">
        <v>55000</v>
      </c>
      <c r="G48" s="30">
        <v>0</v>
      </c>
      <c r="H48" s="21">
        <v>0</v>
      </c>
      <c r="I48" s="21">
        <v>90000</v>
      </c>
      <c r="J48" s="21">
        <v>0</v>
      </c>
      <c r="K48" s="21">
        <v>90000</v>
      </c>
      <c r="L48" s="21">
        <v>55000</v>
      </c>
      <c r="M48" s="21">
        <v>0</v>
      </c>
      <c r="N48" s="21">
        <v>0</v>
      </c>
      <c r="O48" s="21">
        <v>0</v>
      </c>
      <c r="P48" s="21">
        <v>55000</v>
      </c>
      <c r="Q48" s="21">
        <v>0</v>
      </c>
      <c r="R48" s="21">
        <v>0</v>
      </c>
      <c r="S48" s="21">
        <v>0</v>
      </c>
      <c r="T48" s="31">
        <v>2</v>
      </c>
      <c r="U48" s="23"/>
      <c r="V48" s="24" t="str">
        <f t="shared" si="0"/>
        <v>No</v>
      </c>
      <c r="W48" s="25"/>
      <c r="X48" s="26"/>
      <c r="Y48" s="34" t="s">
        <v>141</v>
      </c>
    </row>
    <row r="49" spans="1:28" ht="22.8">
      <c r="A49" s="14" t="s">
        <v>142</v>
      </c>
      <c r="B49" s="15" t="s">
        <v>29</v>
      </c>
      <c r="C49" s="16" t="s">
        <v>143</v>
      </c>
      <c r="D49" s="28" t="s">
        <v>76</v>
      </c>
      <c r="E49" s="15" t="s">
        <v>144</v>
      </c>
      <c r="F49" s="29">
        <v>1741270.4</v>
      </c>
      <c r="G49" s="30">
        <v>385891.48</v>
      </c>
      <c r="H49" s="21">
        <v>901520</v>
      </c>
      <c r="I49" s="21">
        <v>313420</v>
      </c>
      <c r="J49" s="21">
        <v>225582.91999999993</v>
      </c>
      <c r="K49" s="21">
        <v>539002.91999999993</v>
      </c>
      <c r="L49" s="21">
        <v>453858.91999999993</v>
      </c>
      <c r="M49" s="21">
        <v>110060.78809999998</v>
      </c>
      <c r="N49" s="21">
        <v>80083.960000000006</v>
      </c>
      <c r="O49" s="21">
        <v>-29976.82809999997</v>
      </c>
      <c r="P49" s="21">
        <v>180000</v>
      </c>
      <c r="Q49" s="21">
        <v>-273858.91999999993</v>
      </c>
      <c r="R49" s="21">
        <v>-273858.91999999993</v>
      </c>
      <c r="S49" s="21">
        <v>0</v>
      </c>
      <c r="T49" s="31">
        <f>SUM([1]B0033!H8:I9)</f>
        <v>1</v>
      </c>
      <c r="U49" s="23"/>
      <c r="V49" s="24" t="str">
        <f t="shared" si="0"/>
        <v>Yes</v>
      </c>
      <c r="W49" s="25" t="s">
        <v>33</v>
      </c>
      <c r="X49" s="26" t="s">
        <v>33</v>
      </c>
      <c r="Y49" s="32" t="s">
        <v>476</v>
      </c>
    </row>
    <row r="50" spans="1:28" ht="15.6">
      <c r="A50" s="16" t="s">
        <v>145</v>
      </c>
      <c r="B50" s="15" t="s">
        <v>29</v>
      </c>
      <c r="C50" s="16" t="s">
        <v>146</v>
      </c>
      <c r="D50" s="28" t="s">
        <v>76</v>
      </c>
      <c r="E50" s="15" t="s">
        <v>135</v>
      </c>
      <c r="F50" s="29">
        <v>114855.89</v>
      </c>
      <c r="G50" s="30">
        <v>92758.89</v>
      </c>
      <c r="H50" s="21">
        <v>19097</v>
      </c>
      <c r="I50" s="21">
        <v>0</v>
      </c>
      <c r="J50" s="21">
        <v>0</v>
      </c>
      <c r="K50" s="21">
        <v>0</v>
      </c>
      <c r="L50" s="21">
        <v>3000</v>
      </c>
      <c r="M50" s="21">
        <v>3000</v>
      </c>
      <c r="N50" s="21">
        <v>8381.7999999999993</v>
      </c>
      <c r="O50" s="21">
        <v>5381.7999999999993</v>
      </c>
      <c r="P50" s="21">
        <v>3000</v>
      </c>
      <c r="Q50" s="21">
        <v>0</v>
      </c>
      <c r="R50" s="21">
        <v>0</v>
      </c>
      <c r="S50" s="21">
        <v>0</v>
      </c>
      <c r="T50" s="31">
        <v>1</v>
      </c>
      <c r="U50" s="23"/>
      <c r="V50" s="24" t="str">
        <f t="shared" si="0"/>
        <v>No</v>
      </c>
      <c r="W50" s="25"/>
      <c r="X50" s="26"/>
      <c r="Y50" s="34" t="s">
        <v>147</v>
      </c>
    </row>
    <row r="51" spans="1:28" ht="15.6">
      <c r="A51" s="16" t="s">
        <v>148</v>
      </c>
      <c r="B51" s="15" t="s">
        <v>29</v>
      </c>
      <c r="C51" s="16" t="s">
        <v>149</v>
      </c>
      <c r="D51" s="28" t="s">
        <v>76</v>
      </c>
      <c r="E51" s="15" t="s">
        <v>150</v>
      </c>
      <c r="F51" s="29">
        <v>133750.77000000002</v>
      </c>
      <c r="G51" s="30">
        <v>71190.77</v>
      </c>
      <c r="H51" s="21">
        <v>18760</v>
      </c>
      <c r="I51" s="21">
        <v>0</v>
      </c>
      <c r="J51" s="21">
        <v>43800</v>
      </c>
      <c r="K51" s="21">
        <v>43800</v>
      </c>
      <c r="L51" s="21">
        <v>43800</v>
      </c>
      <c r="M51" s="21">
        <v>0</v>
      </c>
      <c r="N51" s="21">
        <v>0</v>
      </c>
      <c r="O51" s="21">
        <v>0</v>
      </c>
      <c r="P51" s="21">
        <v>43800</v>
      </c>
      <c r="Q51" s="21">
        <v>0</v>
      </c>
      <c r="R51" s="21">
        <v>0</v>
      </c>
      <c r="S51" s="21">
        <v>0</v>
      </c>
      <c r="T51" s="31">
        <v>2</v>
      </c>
      <c r="U51" s="23"/>
      <c r="V51" s="24" t="str">
        <f t="shared" si="0"/>
        <v>No</v>
      </c>
      <c r="W51" s="25"/>
      <c r="X51" s="26"/>
      <c r="Y51" s="34" t="s">
        <v>151</v>
      </c>
    </row>
    <row r="52" spans="1:28" ht="15.6">
      <c r="A52" s="14" t="s">
        <v>152</v>
      </c>
      <c r="B52" s="15" t="s">
        <v>29</v>
      </c>
      <c r="C52" s="16" t="s">
        <v>153</v>
      </c>
      <c r="D52" s="28" t="s">
        <v>76</v>
      </c>
      <c r="E52" s="15" t="s">
        <v>77</v>
      </c>
      <c r="F52" s="29">
        <v>450051.78</v>
      </c>
      <c r="G52" s="30">
        <v>304044.61</v>
      </c>
      <c r="H52" s="21">
        <v>0</v>
      </c>
      <c r="I52" s="21">
        <v>150000</v>
      </c>
      <c r="J52" s="21">
        <v>-3992.8299999999872</v>
      </c>
      <c r="K52" s="21">
        <v>146007.17000000001</v>
      </c>
      <c r="L52" s="21">
        <v>146007.17000000001</v>
      </c>
      <c r="M52" s="21">
        <v>35406.738725000003</v>
      </c>
      <c r="N52" s="21">
        <v>30062.27</v>
      </c>
      <c r="O52" s="21">
        <v>-5344.4687250000025</v>
      </c>
      <c r="P52" s="21">
        <v>146007.17000000001</v>
      </c>
      <c r="Q52" s="21">
        <v>0</v>
      </c>
      <c r="R52" s="21">
        <v>0</v>
      </c>
      <c r="S52" s="21">
        <v>0</v>
      </c>
      <c r="T52" s="31">
        <f>SUM([1]B0067!H8:I9)</f>
        <v>2</v>
      </c>
      <c r="U52" s="23"/>
      <c r="V52" s="24" t="str">
        <f t="shared" si="0"/>
        <v>Yes</v>
      </c>
      <c r="W52" s="25" t="s">
        <v>48</v>
      </c>
      <c r="X52" s="26" t="s">
        <v>33</v>
      </c>
      <c r="Y52" s="32" t="s">
        <v>477</v>
      </c>
    </row>
    <row r="53" spans="1:28" ht="15.6">
      <c r="A53" s="16" t="s">
        <v>154</v>
      </c>
      <c r="B53" s="15" t="s">
        <v>29</v>
      </c>
      <c r="C53" s="16" t="s">
        <v>155</v>
      </c>
      <c r="D53" s="28" t="s">
        <v>76</v>
      </c>
      <c r="E53" s="15" t="s">
        <v>95</v>
      </c>
      <c r="F53" s="29">
        <v>18830</v>
      </c>
      <c r="G53" s="30">
        <v>0</v>
      </c>
      <c r="H53" s="21">
        <v>10720</v>
      </c>
      <c r="I53" s="21">
        <v>0</v>
      </c>
      <c r="J53" s="21">
        <v>8110</v>
      </c>
      <c r="K53" s="21">
        <v>8110</v>
      </c>
      <c r="L53" s="21">
        <v>8110</v>
      </c>
      <c r="M53" s="21">
        <v>0</v>
      </c>
      <c r="N53" s="21">
        <v>0</v>
      </c>
      <c r="O53" s="21">
        <v>0</v>
      </c>
      <c r="P53" s="21">
        <v>8110</v>
      </c>
      <c r="Q53" s="21">
        <v>0</v>
      </c>
      <c r="R53" s="21">
        <v>0</v>
      </c>
      <c r="S53" s="21">
        <v>0</v>
      </c>
      <c r="T53" s="31">
        <v>2</v>
      </c>
      <c r="U53" s="23"/>
      <c r="V53" s="24" t="str">
        <f t="shared" si="0"/>
        <v>No</v>
      </c>
      <c r="W53" s="25"/>
      <c r="X53" s="26"/>
      <c r="Y53" s="34" t="s">
        <v>156</v>
      </c>
    </row>
    <row r="54" spans="1:28" ht="15.6">
      <c r="A54" s="16" t="s">
        <v>157</v>
      </c>
      <c r="B54" s="15" t="s">
        <v>29</v>
      </c>
      <c r="C54" s="16" t="s">
        <v>158</v>
      </c>
      <c r="D54" s="28" t="s">
        <v>76</v>
      </c>
      <c r="E54" s="15" t="s">
        <v>159</v>
      </c>
      <c r="F54" s="29">
        <v>9200</v>
      </c>
      <c r="G54" s="30">
        <v>0</v>
      </c>
      <c r="H54" s="21">
        <v>0</v>
      </c>
      <c r="I54" s="21">
        <v>9200</v>
      </c>
      <c r="J54" s="21">
        <v>0</v>
      </c>
      <c r="K54" s="21">
        <v>9200</v>
      </c>
      <c r="L54" s="21">
        <v>9200</v>
      </c>
      <c r="M54" s="21">
        <v>0</v>
      </c>
      <c r="N54" s="21">
        <v>0</v>
      </c>
      <c r="O54" s="21">
        <v>0</v>
      </c>
      <c r="P54" s="21">
        <v>9200</v>
      </c>
      <c r="Q54" s="21">
        <v>0</v>
      </c>
      <c r="R54" s="21">
        <v>0</v>
      </c>
      <c r="S54" s="21">
        <v>0</v>
      </c>
      <c r="T54" s="31">
        <v>2</v>
      </c>
      <c r="U54" s="23"/>
      <c r="V54" s="24" t="str">
        <f t="shared" si="0"/>
        <v>No</v>
      </c>
      <c r="W54" s="25"/>
      <c r="X54" s="26"/>
      <c r="Y54" s="34" t="s">
        <v>160</v>
      </c>
    </row>
    <row r="55" spans="1:28" ht="15.6">
      <c r="A55" s="16" t="s">
        <v>161</v>
      </c>
      <c r="B55" s="15" t="s">
        <v>162</v>
      </c>
      <c r="C55" s="16" t="s">
        <v>163</v>
      </c>
      <c r="D55" s="28" t="s">
        <v>76</v>
      </c>
      <c r="E55" s="15" t="s">
        <v>164</v>
      </c>
      <c r="F55" s="29">
        <v>3300</v>
      </c>
      <c r="G55" s="30">
        <v>0</v>
      </c>
      <c r="H55" s="21">
        <v>0</v>
      </c>
      <c r="I55" s="21">
        <v>3300</v>
      </c>
      <c r="J55" s="21">
        <v>0</v>
      </c>
      <c r="K55" s="21">
        <v>3300</v>
      </c>
      <c r="L55" s="21">
        <v>3300</v>
      </c>
      <c r="M55" s="21">
        <v>0</v>
      </c>
      <c r="N55" s="21">
        <v>0</v>
      </c>
      <c r="O55" s="21">
        <v>0</v>
      </c>
      <c r="P55" s="21">
        <v>3300</v>
      </c>
      <c r="Q55" s="21">
        <v>0</v>
      </c>
      <c r="R55" s="21">
        <v>0</v>
      </c>
      <c r="S55" s="21">
        <v>0</v>
      </c>
      <c r="T55" s="31">
        <v>1</v>
      </c>
      <c r="U55" s="23"/>
      <c r="V55" s="24" t="str">
        <f t="shared" si="0"/>
        <v>No</v>
      </c>
      <c r="W55" s="25"/>
      <c r="X55" s="26"/>
      <c r="Y55" s="34" t="s">
        <v>165</v>
      </c>
      <c r="Z55" s="40"/>
      <c r="AA55" s="40"/>
      <c r="AB55" s="40"/>
    </row>
    <row r="56" spans="1:28" ht="15.6">
      <c r="A56" s="16" t="s">
        <v>166</v>
      </c>
      <c r="B56" s="15" t="s">
        <v>162</v>
      </c>
      <c r="C56" s="16" t="s">
        <v>167</v>
      </c>
      <c r="D56" s="28" t="s">
        <v>76</v>
      </c>
      <c r="E56" s="15" t="s">
        <v>168</v>
      </c>
      <c r="F56" s="29">
        <v>1830</v>
      </c>
      <c r="G56" s="30">
        <v>0</v>
      </c>
      <c r="H56" s="21">
        <v>0</v>
      </c>
      <c r="I56" s="21">
        <v>1830</v>
      </c>
      <c r="J56" s="21">
        <v>0</v>
      </c>
      <c r="K56" s="21">
        <v>1830</v>
      </c>
      <c r="L56" s="21">
        <v>1830</v>
      </c>
      <c r="M56" s="21">
        <v>0</v>
      </c>
      <c r="N56" s="21">
        <v>0</v>
      </c>
      <c r="O56" s="21">
        <v>0</v>
      </c>
      <c r="P56" s="21">
        <v>1830</v>
      </c>
      <c r="Q56" s="21">
        <v>0</v>
      </c>
      <c r="R56" s="21">
        <v>0</v>
      </c>
      <c r="S56" s="21">
        <v>0</v>
      </c>
      <c r="T56" s="31">
        <v>1</v>
      </c>
      <c r="U56" s="23"/>
      <c r="V56" s="24" t="str">
        <f t="shared" si="0"/>
        <v>No</v>
      </c>
      <c r="W56" s="25"/>
      <c r="X56" s="26"/>
      <c r="Y56" s="34" t="s">
        <v>169</v>
      </c>
    </row>
    <row r="57" spans="1:28" ht="15.6">
      <c r="A57" s="16" t="s">
        <v>170</v>
      </c>
      <c r="B57" s="15" t="s">
        <v>74</v>
      </c>
      <c r="C57" s="16" t="s">
        <v>171</v>
      </c>
      <c r="D57" s="28" t="s">
        <v>76</v>
      </c>
      <c r="E57" s="15" t="s">
        <v>172</v>
      </c>
      <c r="F57" s="29">
        <v>19000</v>
      </c>
      <c r="G57" s="30">
        <v>0</v>
      </c>
      <c r="H57" s="21">
        <v>0</v>
      </c>
      <c r="I57" s="21">
        <v>0</v>
      </c>
      <c r="J57" s="21">
        <v>19000</v>
      </c>
      <c r="K57" s="21">
        <v>19000</v>
      </c>
      <c r="L57" s="21">
        <v>19000</v>
      </c>
      <c r="M57" s="21">
        <v>0</v>
      </c>
      <c r="N57" s="21">
        <v>0</v>
      </c>
      <c r="O57" s="21">
        <v>0</v>
      </c>
      <c r="P57" s="21">
        <v>0</v>
      </c>
      <c r="Q57" s="21">
        <v>-19000</v>
      </c>
      <c r="R57" s="21">
        <v>0</v>
      </c>
      <c r="S57" s="21">
        <v>-19000</v>
      </c>
      <c r="T57" s="31">
        <v>1</v>
      </c>
      <c r="U57" s="23"/>
      <c r="V57" s="24" t="str">
        <f t="shared" si="0"/>
        <v>No</v>
      </c>
      <c r="W57" s="25"/>
      <c r="X57" s="26"/>
      <c r="Y57" s="34" t="s">
        <v>173</v>
      </c>
    </row>
    <row r="58" spans="1:28" ht="15.6">
      <c r="A58" s="16" t="s">
        <v>174</v>
      </c>
      <c r="B58" s="15" t="s">
        <v>74</v>
      </c>
      <c r="C58" s="16" t="s">
        <v>175</v>
      </c>
      <c r="D58" s="28" t="s">
        <v>76</v>
      </c>
      <c r="E58" s="15" t="s">
        <v>176</v>
      </c>
      <c r="F58" s="29">
        <v>25000</v>
      </c>
      <c r="G58" s="30">
        <v>5700</v>
      </c>
      <c r="H58" s="21">
        <v>0</v>
      </c>
      <c r="I58" s="21">
        <v>0</v>
      </c>
      <c r="J58" s="21">
        <v>19300</v>
      </c>
      <c r="K58" s="21">
        <v>19300</v>
      </c>
      <c r="L58" s="21">
        <v>19300</v>
      </c>
      <c r="M58" s="21">
        <v>0</v>
      </c>
      <c r="N58" s="21">
        <v>0</v>
      </c>
      <c r="O58" s="21">
        <v>0</v>
      </c>
      <c r="P58" s="21">
        <v>19300</v>
      </c>
      <c r="Q58" s="21">
        <v>0</v>
      </c>
      <c r="R58" s="21">
        <v>0</v>
      </c>
      <c r="S58" s="21">
        <v>0</v>
      </c>
      <c r="T58" s="31">
        <v>2</v>
      </c>
      <c r="U58" s="23"/>
      <c r="V58" s="24" t="str">
        <f t="shared" si="0"/>
        <v>No</v>
      </c>
      <c r="W58" s="25"/>
      <c r="X58" s="26"/>
      <c r="Y58" s="34" t="s">
        <v>151</v>
      </c>
    </row>
    <row r="59" spans="1:28" ht="22.8">
      <c r="A59" s="16" t="s">
        <v>177</v>
      </c>
      <c r="B59" s="15" t="s">
        <v>74</v>
      </c>
      <c r="C59" s="16" t="s">
        <v>178</v>
      </c>
      <c r="D59" s="28" t="s">
        <v>76</v>
      </c>
      <c r="E59" s="15" t="s">
        <v>179</v>
      </c>
      <c r="F59" s="29">
        <v>50000</v>
      </c>
      <c r="G59" s="30">
        <v>0</v>
      </c>
      <c r="H59" s="21">
        <v>0</v>
      </c>
      <c r="I59" s="21">
        <v>50000</v>
      </c>
      <c r="J59" s="21">
        <v>0</v>
      </c>
      <c r="K59" s="21">
        <v>50000</v>
      </c>
      <c r="L59" s="21">
        <v>50000</v>
      </c>
      <c r="M59" s="21">
        <v>0</v>
      </c>
      <c r="N59" s="21">
        <v>0</v>
      </c>
      <c r="O59" s="21">
        <v>0</v>
      </c>
      <c r="P59" s="21">
        <v>50000</v>
      </c>
      <c r="Q59" s="21">
        <v>0</v>
      </c>
      <c r="R59" s="21">
        <v>0</v>
      </c>
      <c r="S59" s="21">
        <v>0</v>
      </c>
      <c r="T59" s="31">
        <v>2</v>
      </c>
      <c r="U59" s="23"/>
      <c r="V59" s="24" t="str">
        <f t="shared" si="0"/>
        <v>No</v>
      </c>
      <c r="W59" s="25"/>
      <c r="X59" s="26"/>
      <c r="Y59" s="34" t="s">
        <v>180</v>
      </c>
    </row>
    <row r="60" spans="1:28" ht="15.6">
      <c r="A60" s="16" t="s">
        <v>181</v>
      </c>
      <c r="B60" s="15" t="s">
        <v>29</v>
      </c>
      <c r="C60" s="16" t="s">
        <v>182</v>
      </c>
      <c r="D60" s="28" t="s">
        <v>76</v>
      </c>
      <c r="E60" s="15" t="s">
        <v>159</v>
      </c>
      <c r="F60" s="29">
        <v>119926</v>
      </c>
      <c r="G60" s="30">
        <v>85627.68</v>
      </c>
      <c r="H60" s="21">
        <v>0</v>
      </c>
      <c r="I60" s="21">
        <v>40000</v>
      </c>
      <c r="J60" s="21">
        <v>-5701.68</v>
      </c>
      <c r="K60" s="21">
        <v>34298.32</v>
      </c>
      <c r="L60" s="21">
        <v>34298.32</v>
      </c>
      <c r="M60" s="21">
        <v>0</v>
      </c>
      <c r="N60" s="21">
        <v>14148</v>
      </c>
      <c r="O60" s="21">
        <v>14148</v>
      </c>
      <c r="P60" s="21">
        <v>34298.32</v>
      </c>
      <c r="Q60" s="21">
        <v>0</v>
      </c>
      <c r="R60" s="21">
        <v>0</v>
      </c>
      <c r="S60" s="21">
        <v>0</v>
      </c>
      <c r="T60" s="31">
        <v>1</v>
      </c>
      <c r="U60" s="23"/>
      <c r="V60" s="24" t="str">
        <f t="shared" si="0"/>
        <v>No</v>
      </c>
      <c r="W60" s="25"/>
      <c r="X60" s="26"/>
      <c r="Y60" s="34"/>
    </row>
    <row r="61" spans="1:28" ht="15.6">
      <c r="A61" s="14" t="s">
        <v>183</v>
      </c>
      <c r="B61" s="15" t="s">
        <v>184</v>
      </c>
      <c r="C61" s="33" t="s">
        <v>185</v>
      </c>
      <c r="D61" s="28" t="s">
        <v>186</v>
      </c>
      <c r="E61" s="15" t="s">
        <v>187</v>
      </c>
      <c r="F61" s="29">
        <v>4989000</v>
      </c>
      <c r="G61" s="30">
        <v>15716.22</v>
      </c>
      <c r="H61" s="21">
        <v>0</v>
      </c>
      <c r="I61" s="21">
        <v>4675000</v>
      </c>
      <c r="J61" s="21">
        <v>298283.78000000026</v>
      </c>
      <c r="K61" s="21">
        <v>4973283.78</v>
      </c>
      <c r="L61" s="21">
        <v>4973283.78</v>
      </c>
      <c r="M61" s="21">
        <v>100000</v>
      </c>
      <c r="N61" s="21">
        <v>123881.3</v>
      </c>
      <c r="O61" s="21">
        <v>23881.300000000003</v>
      </c>
      <c r="P61" s="21">
        <v>1300000</v>
      </c>
      <c r="Q61" s="21">
        <v>-3673283.7800000003</v>
      </c>
      <c r="R61" s="21">
        <v>-500000</v>
      </c>
      <c r="S61" s="21">
        <v>-3173283.7800000003</v>
      </c>
      <c r="T61" s="31">
        <f>SUM([1]G6013!H8:I9)</f>
        <v>3</v>
      </c>
      <c r="U61" s="23"/>
      <c r="V61" s="24" t="str">
        <f t="shared" si="0"/>
        <v>Yes</v>
      </c>
      <c r="W61" s="25" t="s">
        <v>48</v>
      </c>
      <c r="X61" s="26" t="s">
        <v>33</v>
      </c>
      <c r="Y61" s="32" t="s">
        <v>478</v>
      </c>
    </row>
    <row r="62" spans="1:28" ht="15.6">
      <c r="A62" s="14" t="s">
        <v>188</v>
      </c>
      <c r="B62" s="15" t="s">
        <v>189</v>
      </c>
      <c r="C62" s="33" t="s">
        <v>190</v>
      </c>
      <c r="D62" s="28" t="s">
        <v>186</v>
      </c>
      <c r="E62" s="15" t="s">
        <v>191</v>
      </c>
      <c r="F62" s="41" t="s">
        <v>192</v>
      </c>
      <c r="G62" s="30">
        <v>2075763.52</v>
      </c>
      <c r="H62" s="21">
        <v>200000</v>
      </c>
      <c r="I62" s="21">
        <v>100000</v>
      </c>
      <c r="J62" s="21">
        <v>-71878.670000000013</v>
      </c>
      <c r="K62" s="21">
        <v>28121.329999999987</v>
      </c>
      <c r="L62" s="21">
        <v>79392.329999999987</v>
      </c>
      <c r="M62" s="21">
        <v>20641.919999999998</v>
      </c>
      <c r="N62" s="21">
        <v>25766.87</v>
      </c>
      <c r="O62" s="21">
        <v>5124.9500000000007</v>
      </c>
      <c r="P62" s="21">
        <v>79392.329999999987</v>
      </c>
      <c r="Q62" s="21">
        <v>0</v>
      </c>
      <c r="R62" s="21">
        <v>0</v>
      </c>
      <c r="S62" s="21">
        <v>0</v>
      </c>
      <c r="T62" s="31">
        <f>SUM([1]C3039!H8:I9)</f>
        <v>3</v>
      </c>
      <c r="U62" s="23"/>
      <c r="V62" s="24" t="s">
        <v>33</v>
      </c>
      <c r="W62" s="25"/>
      <c r="X62" s="26"/>
      <c r="Y62" s="32" t="s">
        <v>475</v>
      </c>
    </row>
    <row r="63" spans="1:28" ht="15.6">
      <c r="A63" s="14" t="s">
        <v>193</v>
      </c>
      <c r="B63" s="15" t="s">
        <v>189</v>
      </c>
      <c r="C63" s="33" t="s">
        <v>194</v>
      </c>
      <c r="D63" s="28" t="s">
        <v>186</v>
      </c>
      <c r="E63" s="15" t="s">
        <v>191</v>
      </c>
      <c r="F63" s="29">
        <v>1012045.88</v>
      </c>
      <c r="G63" s="30">
        <v>343968.88</v>
      </c>
      <c r="H63" s="21">
        <v>504000</v>
      </c>
      <c r="I63" s="21">
        <v>177000</v>
      </c>
      <c r="J63" s="21">
        <v>-2402</v>
      </c>
      <c r="K63" s="21">
        <v>174598</v>
      </c>
      <c r="L63" s="21">
        <v>164077</v>
      </c>
      <c r="M63" s="21">
        <v>164077</v>
      </c>
      <c r="N63" s="21">
        <v>164077</v>
      </c>
      <c r="O63" s="21">
        <v>0</v>
      </c>
      <c r="P63" s="21">
        <v>164077</v>
      </c>
      <c r="Q63" s="21">
        <v>0</v>
      </c>
      <c r="R63" s="21">
        <v>0</v>
      </c>
      <c r="S63" s="21">
        <v>0</v>
      </c>
      <c r="T63" s="31">
        <f>SUM([1]C3044!H8:I9)</f>
        <v>1</v>
      </c>
      <c r="U63" s="23"/>
      <c r="V63" s="24" t="s">
        <v>33</v>
      </c>
      <c r="W63" s="25"/>
      <c r="X63" s="26"/>
      <c r="Y63" s="32" t="s">
        <v>192</v>
      </c>
    </row>
    <row r="64" spans="1:28" ht="15.6">
      <c r="A64" s="16" t="s">
        <v>195</v>
      </c>
      <c r="B64" s="15" t="s">
        <v>189</v>
      </c>
      <c r="C64" s="33" t="s">
        <v>196</v>
      </c>
      <c r="D64" s="28" t="s">
        <v>186</v>
      </c>
      <c r="E64" s="15" t="s">
        <v>191</v>
      </c>
      <c r="F64" s="29">
        <v>98000</v>
      </c>
      <c r="G64" s="30">
        <v>5168.32</v>
      </c>
      <c r="H64" s="21">
        <v>0</v>
      </c>
      <c r="I64" s="21">
        <v>0</v>
      </c>
      <c r="J64" s="21">
        <v>92831.679999999993</v>
      </c>
      <c r="K64" s="21">
        <v>92831.679999999993</v>
      </c>
      <c r="L64" s="21">
        <v>92831.679999999993</v>
      </c>
      <c r="M64" s="21">
        <v>69624</v>
      </c>
      <c r="N64" s="21">
        <v>6930</v>
      </c>
      <c r="O64" s="21">
        <v>-62694</v>
      </c>
      <c r="P64" s="21">
        <v>92831.679999999993</v>
      </c>
      <c r="Q64" s="21">
        <v>0</v>
      </c>
      <c r="R64" s="21">
        <v>0</v>
      </c>
      <c r="S64" s="21">
        <v>0</v>
      </c>
      <c r="T64" s="31">
        <v>1</v>
      </c>
      <c r="U64" s="23"/>
      <c r="V64" s="24" t="str">
        <f t="shared" si="0"/>
        <v>No</v>
      </c>
      <c r="W64" s="25"/>
      <c r="X64" s="26"/>
      <c r="Y64" s="34"/>
    </row>
    <row r="65" spans="1:28" ht="15.6">
      <c r="A65" s="16" t="s">
        <v>197</v>
      </c>
      <c r="B65" s="15" t="s">
        <v>189</v>
      </c>
      <c r="C65" s="33" t="s">
        <v>198</v>
      </c>
      <c r="D65" s="28" t="s">
        <v>186</v>
      </c>
      <c r="E65" s="15" t="s">
        <v>191</v>
      </c>
      <c r="F65" s="29">
        <v>12000</v>
      </c>
      <c r="G65" s="30">
        <v>12000</v>
      </c>
      <c r="H65" s="21">
        <v>0</v>
      </c>
      <c r="I65" s="21">
        <v>0</v>
      </c>
      <c r="J65" s="21">
        <v>13000</v>
      </c>
      <c r="K65" s="21">
        <v>13000</v>
      </c>
      <c r="L65" s="21">
        <v>0</v>
      </c>
      <c r="M65" s="21">
        <v>0</v>
      </c>
      <c r="N65" s="21">
        <v>0</v>
      </c>
      <c r="O65" s="21">
        <v>0</v>
      </c>
      <c r="P65" s="21">
        <v>0</v>
      </c>
      <c r="Q65" s="21">
        <v>0</v>
      </c>
      <c r="R65" s="21">
        <v>0</v>
      </c>
      <c r="S65" s="21">
        <v>0</v>
      </c>
      <c r="T65" s="31">
        <v>1</v>
      </c>
      <c r="U65" s="23"/>
      <c r="V65" s="24" t="str">
        <f t="shared" si="0"/>
        <v>No</v>
      </c>
      <c r="W65" s="25"/>
      <c r="X65" s="26"/>
      <c r="Y65" s="34"/>
    </row>
    <row r="66" spans="1:28" ht="15.6">
      <c r="A66" s="16" t="s">
        <v>199</v>
      </c>
      <c r="B66" s="15" t="s">
        <v>189</v>
      </c>
      <c r="C66" s="33" t="s">
        <v>200</v>
      </c>
      <c r="D66" s="28" t="s">
        <v>186</v>
      </c>
      <c r="E66" s="15" t="s">
        <v>191</v>
      </c>
      <c r="F66" s="29">
        <v>25000</v>
      </c>
      <c r="G66" s="30">
        <v>0</v>
      </c>
      <c r="H66" s="21">
        <v>0</v>
      </c>
      <c r="I66" s="21">
        <v>0</v>
      </c>
      <c r="J66" s="21">
        <v>25000</v>
      </c>
      <c r="K66" s="21">
        <v>25000</v>
      </c>
      <c r="L66" s="21">
        <v>25000</v>
      </c>
      <c r="M66" s="21">
        <v>0</v>
      </c>
      <c r="N66" s="21">
        <v>0</v>
      </c>
      <c r="O66" s="21">
        <v>0</v>
      </c>
      <c r="P66" s="21">
        <v>25000</v>
      </c>
      <c r="Q66" s="21">
        <v>0</v>
      </c>
      <c r="R66" s="21">
        <v>0</v>
      </c>
      <c r="S66" s="21">
        <v>0</v>
      </c>
      <c r="T66" s="31">
        <v>1</v>
      </c>
      <c r="U66" s="23"/>
      <c r="V66" s="24" t="str">
        <f t="shared" si="0"/>
        <v>No</v>
      </c>
      <c r="W66" s="25"/>
      <c r="X66" s="26"/>
      <c r="Y66" s="34"/>
    </row>
    <row r="67" spans="1:28" ht="15.6">
      <c r="A67" s="16" t="s">
        <v>201</v>
      </c>
      <c r="B67" s="15" t="s">
        <v>189</v>
      </c>
      <c r="C67" s="33" t="s">
        <v>202</v>
      </c>
      <c r="D67" s="28" t="s">
        <v>186</v>
      </c>
      <c r="E67" s="15" t="s">
        <v>191</v>
      </c>
      <c r="F67" s="29">
        <v>0</v>
      </c>
      <c r="G67" s="30">
        <v>0</v>
      </c>
      <c r="H67" s="21">
        <v>0</v>
      </c>
      <c r="I67" s="21">
        <v>0</v>
      </c>
      <c r="J67" s="21">
        <v>25000</v>
      </c>
      <c r="K67" s="21">
        <v>25000</v>
      </c>
      <c r="L67" s="21">
        <v>0</v>
      </c>
      <c r="M67" s="21">
        <v>0</v>
      </c>
      <c r="N67" s="21">
        <v>0</v>
      </c>
      <c r="O67" s="21">
        <v>0</v>
      </c>
      <c r="P67" s="21">
        <v>0</v>
      </c>
      <c r="Q67" s="21">
        <v>0</v>
      </c>
      <c r="R67" s="21">
        <v>0</v>
      </c>
      <c r="S67" s="21">
        <v>0</v>
      </c>
      <c r="T67" s="31">
        <v>1</v>
      </c>
      <c r="U67" s="23"/>
      <c r="V67" s="24" t="str">
        <f t="shared" si="0"/>
        <v>No</v>
      </c>
      <c r="W67" s="25"/>
      <c r="X67" s="26"/>
      <c r="Y67" s="34"/>
    </row>
    <row r="68" spans="1:28" ht="15.6">
      <c r="A68" s="16" t="s">
        <v>203</v>
      </c>
      <c r="B68" s="15" t="s">
        <v>189</v>
      </c>
      <c r="C68" s="33" t="s">
        <v>204</v>
      </c>
      <c r="D68" s="28" t="s">
        <v>186</v>
      </c>
      <c r="E68" s="15" t="s">
        <v>191</v>
      </c>
      <c r="F68" s="29">
        <v>0</v>
      </c>
      <c r="G68" s="30">
        <v>0</v>
      </c>
      <c r="H68" s="21">
        <v>0</v>
      </c>
      <c r="I68" s="21">
        <v>0</v>
      </c>
      <c r="J68" s="21">
        <v>15000</v>
      </c>
      <c r="K68" s="21">
        <v>15000</v>
      </c>
      <c r="L68" s="21">
        <v>0</v>
      </c>
      <c r="M68" s="21">
        <v>0</v>
      </c>
      <c r="N68" s="21">
        <v>0</v>
      </c>
      <c r="O68" s="21">
        <v>0</v>
      </c>
      <c r="P68" s="21">
        <v>0</v>
      </c>
      <c r="Q68" s="21">
        <v>0</v>
      </c>
      <c r="R68" s="21">
        <v>0</v>
      </c>
      <c r="S68" s="21">
        <v>0</v>
      </c>
      <c r="T68" s="31">
        <v>1</v>
      </c>
      <c r="U68" s="23"/>
      <c r="V68" s="24" t="str">
        <f t="shared" si="0"/>
        <v>No</v>
      </c>
      <c r="W68" s="25"/>
      <c r="X68" s="26"/>
      <c r="Y68" s="34"/>
    </row>
    <row r="69" spans="1:28" ht="15.6">
      <c r="A69" s="16" t="s">
        <v>205</v>
      </c>
      <c r="B69" s="15" t="s">
        <v>189</v>
      </c>
      <c r="C69" s="33" t="s">
        <v>206</v>
      </c>
      <c r="D69" s="28" t="s">
        <v>186</v>
      </c>
      <c r="E69" s="15" t="s">
        <v>191</v>
      </c>
      <c r="F69" s="29">
        <v>14250</v>
      </c>
      <c r="G69" s="30">
        <v>14250</v>
      </c>
      <c r="H69" s="21">
        <v>0</v>
      </c>
      <c r="I69" s="21">
        <v>0</v>
      </c>
      <c r="J69" s="21">
        <v>750</v>
      </c>
      <c r="K69" s="21">
        <v>750</v>
      </c>
      <c r="L69" s="21">
        <v>0</v>
      </c>
      <c r="M69" s="21">
        <v>0</v>
      </c>
      <c r="N69" s="21">
        <v>0</v>
      </c>
      <c r="O69" s="21">
        <v>0</v>
      </c>
      <c r="P69" s="21">
        <v>0</v>
      </c>
      <c r="Q69" s="21">
        <v>0</v>
      </c>
      <c r="R69" s="21">
        <v>0</v>
      </c>
      <c r="S69" s="21">
        <v>0</v>
      </c>
      <c r="T69" s="31">
        <v>1</v>
      </c>
      <c r="U69" s="23"/>
      <c r="V69" s="24" t="str">
        <f t="shared" si="0"/>
        <v>No</v>
      </c>
      <c r="W69" s="25"/>
      <c r="X69" s="26"/>
      <c r="Y69" s="34"/>
    </row>
    <row r="70" spans="1:28" ht="15.6">
      <c r="A70" s="14" t="s">
        <v>207</v>
      </c>
      <c r="B70" s="15" t="s">
        <v>189</v>
      </c>
      <c r="C70" s="33" t="s">
        <v>208</v>
      </c>
      <c r="D70" s="28" t="s">
        <v>186</v>
      </c>
      <c r="E70" s="15" t="s">
        <v>191</v>
      </c>
      <c r="F70" s="29">
        <v>110000</v>
      </c>
      <c r="G70" s="30">
        <v>0</v>
      </c>
      <c r="H70" s="21">
        <v>15000</v>
      </c>
      <c r="I70" s="21">
        <v>15000</v>
      </c>
      <c r="J70" s="21">
        <v>0</v>
      </c>
      <c r="K70" s="21">
        <v>15000</v>
      </c>
      <c r="L70" s="21">
        <v>95000</v>
      </c>
      <c r="M70" s="21">
        <v>0</v>
      </c>
      <c r="N70" s="21">
        <v>7386.8</v>
      </c>
      <c r="O70" s="21">
        <v>7386.8</v>
      </c>
      <c r="P70" s="21">
        <v>95000</v>
      </c>
      <c r="Q70" s="21">
        <v>0</v>
      </c>
      <c r="R70" s="21">
        <v>0</v>
      </c>
      <c r="S70" s="21">
        <v>0</v>
      </c>
      <c r="T70" s="31">
        <f>SUM([1]C3053!H8:I9)</f>
        <v>3</v>
      </c>
      <c r="U70" s="23"/>
      <c r="V70" s="24" t="str">
        <f t="shared" si="0"/>
        <v>Yes</v>
      </c>
      <c r="W70" s="25" t="s">
        <v>48</v>
      </c>
      <c r="X70" s="26" t="s">
        <v>33</v>
      </c>
      <c r="Y70" s="32" t="s">
        <v>475</v>
      </c>
    </row>
    <row r="71" spans="1:28" ht="15.6">
      <c r="A71" t="s">
        <v>209</v>
      </c>
      <c r="B71" s="15" t="s">
        <v>189</v>
      </c>
      <c r="C71" s="33" t="s">
        <v>210</v>
      </c>
      <c r="D71" s="28" t="s">
        <v>186</v>
      </c>
      <c r="E71" s="15" t="s">
        <v>191</v>
      </c>
      <c r="F71" s="29">
        <v>84000</v>
      </c>
      <c r="G71" s="30">
        <v>0</v>
      </c>
      <c r="H71" s="21">
        <v>0</v>
      </c>
      <c r="I71" s="21">
        <v>71000</v>
      </c>
      <c r="J71" s="21">
        <v>0</v>
      </c>
      <c r="K71" s="21">
        <v>71000</v>
      </c>
      <c r="L71" s="21">
        <v>84000</v>
      </c>
      <c r="M71" s="21">
        <v>3360</v>
      </c>
      <c r="N71" s="21">
        <v>0</v>
      </c>
      <c r="O71" s="21">
        <v>-3360</v>
      </c>
      <c r="P71" s="21">
        <v>84000</v>
      </c>
      <c r="Q71" s="21">
        <v>0</v>
      </c>
      <c r="R71" s="21">
        <v>0</v>
      </c>
      <c r="S71" s="21">
        <v>0</v>
      </c>
      <c r="T71" s="31">
        <v>1</v>
      </c>
      <c r="U71" s="23"/>
      <c r="V71" s="24" t="str">
        <f t="shared" si="0"/>
        <v>No</v>
      </c>
      <c r="W71" s="25"/>
      <c r="X71" s="26"/>
      <c r="Y71" s="34"/>
    </row>
    <row r="72" spans="1:28" ht="15.6">
      <c r="A72" s="16" t="s">
        <v>211</v>
      </c>
      <c r="B72" s="15" t="s">
        <v>29</v>
      </c>
      <c r="C72" s="16" t="s">
        <v>212</v>
      </c>
      <c r="D72" s="28" t="s">
        <v>32</v>
      </c>
      <c r="E72" s="15" t="s">
        <v>213</v>
      </c>
      <c r="F72" s="29">
        <v>29923</v>
      </c>
      <c r="G72" s="30">
        <v>2923</v>
      </c>
      <c r="H72" s="21">
        <v>0</v>
      </c>
      <c r="I72" s="21">
        <v>27000</v>
      </c>
      <c r="J72" s="21">
        <v>0</v>
      </c>
      <c r="K72" s="21">
        <v>27000</v>
      </c>
      <c r="L72" s="21">
        <v>27000</v>
      </c>
      <c r="M72" s="21">
        <v>0</v>
      </c>
      <c r="N72" s="21">
        <v>0</v>
      </c>
      <c r="O72" s="21">
        <v>0</v>
      </c>
      <c r="P72" s="21">
        <v>27000</v>
      </c>
      <c r="Q72" s="21">
        <v>0</v>
      </c>
      <c r="R72" s="21">
        <v>0</v>
      </c>
      <c r="S72" s="21">
        <v>0</v>
      </c>
      <c r="T72" s="31">
        <v>2</v>
      </c>
      <c r="U72" s="23"/>
      <c r="V72" s="24" t="str">
        <f t="shared" si="0"/>
        <v>No</v>
      </c>
      <c r="W72" s="25"/>
      <c r="X72" s="26"/>
      <c r="Y72" s="34" t="s">
        <v>214</v>
      </c>
    </row>
    <row r="73" spans="1:28" ht="15.6">
      <c r="A73" s="16" t="s">
        <v>215</v>
      </c>
      <c r="B73" s="15" t="s">
        <v>29</v>
      </c>
      <c r="C73" s="16" t="s">
        <v>216</v>
      </c>
      <c r="D73" s="28" t="s">
        <v>32</v>
      </c>
      <c r="E73" s="15" t="s">
        <v>213</v>
      </c>
      <c r="F73" s="29">
        <v>78928.69</v>
      </c>
      <c r="G73" s="30">
        <v>26835.54</v>
      </c>
      <c r="H73" s="21">
        <v>0</v>
      </c>
      <c r="I73" s="21">
        <v>0</v>
      </c>
      <c r="J73" s="21">
        <v>52093.15</v>
      </c>
      <c r="K73" s="21">
        <v>52093.15</v>
      </c>
      <c r="L73" s="21">
        <v>52093.15</v>
      </c>
      <c r="M73" s="21">
        <v>0</v>
      </c>
      <c r="N73" s="21">
        <v>88.26</v>
      </c>
      <c r="O73" s="21">
        <v>88.26</v>
      </c>
      <c r="P73" s="21">
        <v>52093.15</v>
      </c>
      <c r="Q73" s="21">
        <v>0</v>
      </c>
      <c r="R73" s="21">
        <v>0</v>
      </c>
      <c r="S73" s="21">
        <v>0</v>
      </c>
      <c r="T73" s="31">
        <v>2</v>
      </c>
      <c r="U73" s="23"/>
      <c r="V73" s="24" t="str">
        <f t="shared" si="0"/>
        <v>No</v>
      </c>
      <c r="W73" s="25"/>
      <c r="X73" s="26"/>
      <c r="Y73" s="34"/>
    </row>
    <row r="74" spans="1:28" ht="15.6">
      <c r="A74" s="14" t="s">
        <v>217</v>
      </c>
      <c r="B74" s="15" t="s">
        <v>29</v>
      </c>
      <c r="C74" s="16" t="s">
        <v>218</v>
      </c>
      <c r="D74" s="28" t="s">
        <v>32</v>
      </c>
      <c r="E74" s="15" t="s">
        <v>213</v>
      </c>
      <c r="F74" s="29">
        <v>115000</v>
      </c>
      <c r="G74" s="30">
        <v>13886.29</v>
      </c>
      <c r="H74" s="21">
        <v>0</v>
      </c>
      <c r="I74" s="21">
        <v>100000</v>
      </c>
      <c r="J74" s="21">
        <v>1113.7099999999919</v>
      </c>
      <c r="K74" s="21">
        <v>101113.70999999999</v>
      </c>
      <c r="L74" s="21">
        <v>101113.70999999999</v>
      </c>
      <c r="M74" s="21">
        <v>33701.199542999995</v>
      </c>
      <c r="N74" s="21">
        <v>9697.92</v>
      </c>
      <c r="O74" s="21">
        <v>-24003.279542999997</v>
      </c>
      <c r="P74" s="21">
        <v>101113.70999999999</v>
      </c>
      <c r="Q74" s="21">
        <v>0</v>
      </c>
      <c r="R74" s="21">
        <v>0</v>
      </c>
      <c r="S74" s="21">
        <v>0</v>
      </c>
      <c r="T74" s="31">
        <f>SUM([1]B0028!H8:I9)</f>
        <v>2</v>
      </c>
      <c r="U74" s="23"/>
      <c r="V74" s="24" t="str">
        <f t="shared" si="0"/>
        <v>Yes</v>
      </c>
      <c r="W74" s="25" t="s">
        <v>33</v>
      </c>
      <c r="X74" s="26" t="s">
        <v>33</v>
      </c>
      <c r="Y74" s="32" t="s">
        <v>479</v>
      </c>
    </row>
    <row r="75" spans="1:28" ht="22.8">
      <c r="A75" s="14" t="s">
        <v>219</v>
      </c>
      <c r="B75" s="15" t="s">
        <v>29</v>
      </c>
      <c r="C75" s="16" t="s">
        <v>220</v>
      </c>
      <c r="D75" s="28" t="s">
        <v>32</v>
      </c>
      <c r="E75" s="15" t="s">
        <v>213</v>
      </c>
      <c r="F75" s="29">
        <v>573194.36</v>
      </c>
      <c r="G75" s="30">
        <v>248146.07</v>
      </c>
      <c r="H75" s="21">
        <v>75000</v>
      </c>
      <c r="I75" s="21">
        <v>150000</v>
      </c>
      <c r="J75" s="21">
        <v>100048.28999999998</v>
      </c>
      <c r="K75" s="21">
        <v>250048.28999999998</v>
      </c>
      <c r="L75" s="21">
        <v>250048.28999999998</v>
      </c>
      <c r="M75" s="21">
        <v>18578.587947</v>
      </c>
      <c r="N75" s="21">
        <v>34938.800000000003</v>
      </c>
      <c r="O75" s="21">
        <v>16360.212053000003</v>
      </c>
      <c r="P75" s="21">
        <v>250048.28999999998</v>
      </c>
      <c r="Q75" s="21">
        <v>0</v>
      </c>
      <c r="R75" s="21">
        <v>0</v>
      </c>
      <c r="S75" s="21">
        <v>0</v>
      </c>
      <c r="T75" s="31">
        <f>SUM([1]B0036!H8:I9)</f>
        <v>2</v>
      </c>
      <c r="U75" s="23"/>
      <c r="V75" s="24" t="s">
        <v>48</v>
      </c>
      <c r="W75" s="25" t="s">
        <v>33</v>
      </c>
      <c r="X75" s="26" t="s">
        <v>33</v>
      </c>
      <c r="Y75" s="32" t="s">
        <v>480</v>
      </c>
    </row>
    <row r="76" spans="1:28" ht="15.6">
      <c r="A76" s="14" t="s">
        <v>221</v>
      </c>
      <c r="B76" s="15" t="s">
        <v>39</v>
      </c>
      <c r="C76" s="33" t="s">
        <v>222</v>
      </c>
      <c r="D76" s="28" t="s">
        <v>32</v>
      </c>
      <c r="E76" s="15" t="s">
        <v>65</v>
      </c>
      <c r="F76" s="29">
        <v>438793.37</v>
      </c>
      <c r="G76" s="30">
        <v>248793.37</v>
      </c>
      <c r="H76" s="21">
        <v>110000</v>
      </c>
      <c r="I76" s="21">
        <v>0</v>
      </c>
      <c r="J76" s="21">
        <v>0</v>
      </c>
      <c r="K76" s="21">
        <v>0</v>
      </c>
      <c r="L76" s="21">
        <v>80000</v>
      </c>
      <c r="M76" s="21">
        <v>32000</v>
      </c>
      <c r="N76" s="21">
        <v>26045.48</v>
      </c>
      <c r="O76" s="21">
        <v>-5954.52</v>
      </c>
      <c r="P76" s="21">
        <v>80000</v>
      </c>
      <c r="Q76" s="21">
        <v>0</v>
      </c>
      <c r="R76" s="21">
        <v>0</v>
      </c>
      <c r="S76" s="21">
        <v>0</v>
      </c>
      <c r="T76" s="31">
        <f>SUM([1]B0037!H8:I9)</f>
        <v>1</v>
      </c>
      <c r="U76" s="23"/>
      <c r="V76" s="24" t="s">
        <v>33</v>
      </c>
      <c r="W76" s="25"/>
      <c r="X76" s="26"/>
      <c r="Y76" s="32" t="s">
        <v>481</v>
      </c>
    </row>
    <row r="77" spans="1:28" ht="22.8">
      <c r="A77" s="14" t="s">
        <v>223</v>
      </c>
      <c r="B77" s="15" t="s">
        <v>29</v>
      </c>
      <c r="C77" s="16" t="s">
        <v>224</v>
      </c>
      <c r="D77" s="28" t="s">
        <v>32</v>
      </c>
      <c r="E77" s="15" t="s">
        <v>213</v>
      </c>
      <c r="F77" s="29">
        <v>303896.03000000003</v>
      </c>
      <c r="G77" s="30">
        <v>155186.63</v>
      </c>
      <c r="H77" s="21">
        <v>51200</v>
      </c>
      <c r="I77" s="21">
        <v>127280</v>
      </c>
      <c r="J77" s="21">
        <v>-29770.600000000006</v>
      </c>
      <c r="K77" s="21">
        <v>97509.4</v>
      </c>
      <c r="L77" s="21">
        <v>97509.4</v>
      </c>
      <c r="M77" s="21">
        <v>24377.35</v>
      </c>
      <c r="N77" s="21">
        <v>601.67999999999995</v>
      </c>
      <c r="O77" s="21">
        <v>-23775.67</v>
      </c>
      <c r="P77" s="21">
        <v>97509.4</v>
      </c>
      <c r="Q77" s="21">
        <v>0</v>
      </c>
      <c r="R77" s="21">
        <v>0</v>
      </c>
      <c r="S77" s="21">
        <v>0</v>
      </c>
      <c r="T77" s="31">
        <f>SUM([1]B0040!H8:I9)</f>
        <v>2</v>
      </c>
      <c r="U77" s="23"/>
      <c r="V77" s="24" t="s">
        <v>33</v>
      </c>
      <c r="W77" s="25"/>
      <c r="X77" s="26"/>
      <c r="Y77" s="32" t="s">
        <v>482</v>
      </c>
    </row>
    <row r="78" spans="1:28" ht="15.6">
      <c r="A78" s="16" t="s">
        <v>225</v>
      </c>
      <c r="B78" s="15" t="s">
        <v>29</v>
      </c>
      <c r="C78" s="16" t="s">
        <v>226</v>
      </c>
      <c r="D78" s="28" t="s">
        <v>32</v>
      </c>
      <c r="E78" s="15" t="s">
        <v>227</v>
      </c>
      <c r="F78" s="29">
        <v>52150.509999999995</v>
      </c>
      <c r="G78" s="30">
        <v>15829.74</v>
      </c>
      <c r="H78" s="21">
        <v>24000</v>
      </c>
      <c r="I78" s="21">
        <v>10000</v>
      </c>
      <c r="J78" s="21">
        <v>2320.7700000000004</v>
      </c>
      <c r="K78" s="21">
        <v>12320.77</v>
      </c>
      <c r="L78" s="21">
        <v>12320.77</v>
      </c>
      <c r="M78" s="21">
        <v>0</v>
      </c>
      <c r="N78" s="21">
        <v>1231.42</v>
      </c>
      <c r="O78" s="21">
        <v>1231.42</v>
      </c>
      <c r="P78" s="21">
        <v>12320.77</v>
      </c>
      <c r="Q78" s="21">
        <v>0</v>
      </c>
      <c r="R78" s="21">
        <v>0</v>
      </c>
      <c r="S78" s="21">
        <v>0</v>
      </c>
      <c r="T78" s="31">
        <v>2</v>
      </c>
      <c r="U78" s="23"/>
      <c r="V78" s="24" t="str">
        <f t="shared" ref="V78:V125" si="1">IF(((H78+L78)&gt;100000),"Yes","No")</f>
        <v>No</v>
      </c>
      <c r="W78" s="25"/>
      <c r="X78" s="26"/>
      <c r="Y78" s="34"/>
    </row>
    <row r="79" spans="1:28" s="40" customFormat="1" ht="22.8">
      <c r="A79" s="14" t="s">
        <v>228</v>
      </c>
      <c r="B79" s="15" t="s">
        <v>29</v>
      </c>
      <c r="C79" s="16" t="s">
        <v>229</v>
      </c>
      <c r="D79" s="28" t="s">
        <v>32</v>
      </c>
      <c r="E79" s="15" t="s">
        <v>230</v>
      </c>
      <c r="F79" s="29">
        <v>180368</v>
      </c>
      <c r="G79" s="30">
        <v>1568</v>
      </c>
      <c r="H79" s="21">
        <v>77800</v>
      </c>
      <c r="I79" s="21">
        <v>50500</v>
      </c>
      <c r="J79" s="21">
        <v>50500</v>
      </c>
      <c r="K79" s="21">
        <v>101000</v>
      </c>
      <c r="L79" s="21">
        <v>101000</v>
      </c>
      <c r="M79" s="21">
        <v>0</v>
      </c>
      <c r="N79" s="21">
        <v>0</v>
      </c>
      <c r="O79" s="21">
        <v>0</v>
      </c>
      <c r="P79" s="21">
        <v>101000</v>
      </c>
      <c r="Q79" s="21">
        <v>0</v>
      </c>
      <c r="R79" s="21">
        <v>0</v>
      </c>
      <c r="S79" s="21">
        <v>0</v>
      </c>
      <c r="T79" s="31">
        <f>SUM([1]B0043!H8:I9)</f>
        <v>1</v>
      </c>
      <c r="U79" s="23"/>
      <c r="V79" s="24" t="str">
        <f t="shared" si="1"/>
        <v>Yes</v>
      </c>
      <c r="W79" s="25" t="s">
        <v>33</v>
      </c>
      <c r="X79" s="26" t="s">
        <v>33</v>
      </c>
      <c r="Y79" s="32" t="s">
        <v>483</v>
      </c>
      <c r="Z79" s="1"/>
      <c r="AA79" s="1"/>
      <c r="AB79" s="1"/>
    </row>
    <row r="80" spans="1:28" ht="22.8">
      <c r="A80" s="14" t="s">
        <v>231</v>
      </c>
      <c r="B80" s="15" t="s">
        <v>29</v>
      </c>
      <c r="C80" s="16" t="s">
        <v>232</v>
      </c>
      <c r="D80" s="28" t="s">
        <v>32</v>
      </c>
      <c r="E80" s="15" t="s">
        <v>233</v>
      </c>
      <c r="F80" s="29">
        <v>413759.42</v>
      </c>
      <c r="G80" s="30">
        <v>28751.68</v>
      </c>
      <c r="H80" s="21">
        <v>337800</v>
      </c>
      <c r="I80" s="21">
        <v>38600</v>
      </c>
      <c r="J80" s="21">
        <v>8607.739999999998</v>
      </c>
      <c r="K80" s="21">
        <v>47207.74</v>
      </c>
      <c r="L80" s="21">
        <v>47207.74</v>
      </c>
      <c r="M80" s="21">
        <v>0</v>
      </c>
      <c r="N80" s="21">
        <v>0</v>
      </c>
      <c r="O80" s="21">
        <v>0</v>
      </c>
      <c r="P80" s="21">
        <v>47207.74</v>
      </c>
      <c r="Q80" s="21">
        <v>0</v>
      </c>
      <c r="R80" s="21">
        <v>0</v>
      </c>
      <c r="S80" s="21">
        <v>0</v>
      </c>
      <c r="T80" s="31">
        <f>SUM([1]B0044!H8:I9)</f>
        <v>3</v>
      </c>
      <c r="U80" s="23"/>
      <c r="V80" s="24" t="s">
        <v>33</v>
      </c>
      <c r="W80" s="25"/>
      <c r="X80" s="26"/>
      <c r="Y80" s="32" t="s">
        <v>484</v>
      </c>
    </row>
    <row r="81" spans="1:27" ht="15.6">
      <c r="A81" s="16" t="s">
        <v>234</v>
      </c>
      <c r="B81" s="15" t="s">
        <v>29</v>
      </c>
      <c r="C81" s="16" t="s">
        <v>235</v>
      </c>
      <c r="D81" s="28" t="s">
        <v>32</v>
      </c>
      <c r="E81" s="15" t="s">
        <v>213</v>
      </c>
      <c r="F81" s="29">
        <v>33647</v>
      </c>
      <c r="G81" s="30">
        <v>27611.59</v>
      </c>
      <c r="H81" s="21">
        <v>0</v>
      </c>
      <c r="I81" s="21">
        <v>0</v>
      </c>
      <c r="J81" s="21">
        <v>6035.41</v>
      </c>
      <c r="K81" s="21">
        <v>6035.41</v>
      </c>
      <c r="L81" s="21">
        <v>6035.41</v>
      </c>
      <c r="M81" s="21">
        <v>0</v>
      </c>
      <c r="N81" s="21">
        <v>0</v>
      </c>
      <c r="O81" s="21">
        <v>0</v>
      </c>
      <c r="P81" s="21">
        <v>6035.41</v>
      </c>
      <c r="Q81" s="21">
        <v>0</v>
      </c>
      <c r="R81" s="21">
        <v>0</v>
      </c>
      <c r="S81" s="21">
        <v>0</v>
      </c>
      <c r="T81" s="31">
        <v>1</v>
      </c>
      <c r="U81" s="23"/>
      <c r="V81" s="24" t="str">
        <f t="shared" si="1"/>
        <v>No</v>
      </c>
      <c r="W81" s="25"/>
      <c r="X81" s="26"/>
      <c r="Y81" s="34"/>
    </row>
    <row r="82" spans="1:27" ht="15.6">
      <c r="A82" s="16" t="s">
        <v>236</v>
      </c>
      <c r="B82" s="15" t="s">
        <v>29</v>
      </c>
      <c r="C82" s="16" t="s">
        <v>237</v>
      </c>
      <c r="D82" s="28" t="s">
        <v>32</v>
      </c>
      <c r="E82" s="15" t="s">
        <v>213</v>
      </c>
      <c r="F82" s="29">
        <v>76220</v>
      </c>
      <c r="G82" s="30">
        <v>4997.8999999999996</v>
      </c>
      <c r="H82" s="21">
        <v>0</v>
      </c>
      <c r="I82" s="21">
        <v>65720</v>
      </c>
      <c r="J82" s="21">
        <v>5502.1000000000058</v>
      </c>
      <c r="K82" s="21">
        <v>71222.100000000006</v>
      </c>
      <c r="L82" s="21">
        <v>71222.100000000006</v>
      </c>
      <c r="M82" s="21">
        <v>0</v>
      </c>
      <c r="N82" s="21">
        <v>950</v>
      </c>
      <c r="O82" s="21">
        <v>950</v>
      </c>
      <c r="P82" s="21">
        <v>71222.100000000006</v>
      </c>
      <c r="Q82" s="21">
        <v>0</v>
      </c>
      <c r="R82" s="21">
        <v>0</v>
      </c>
      <c r="S82" s="21">
        <v>0</v>
      </c>
      <c r="T82" s="31">
        <v>1</v>
      </c>
      <c r="U82" s="23"/>
      <c r="V82" s="24" t="str">
        <f t="shared" si="1"/>
        <v>No</v>
      </c>
      <c r="W82" s="25"/>
      <c r="X82" s="26"/>
      <c r="Y82" s="34"/>
    </row>
    <row r="83" spans="1:27" ht="15.6">
      <c r="A83" s="16" t="s">
        <v>238</v>
      </c>
      <c r="B83" s="15" t="s">
        <v>29</v>
      </c>
      <c r="C83" s="33" t="s">
        <v>239</v>
      </c>
      <c r="D83" s="28" t="s">
        <v>32</v>
      </c>
      <c r="E83" s="15" t="s">
        <v>213</v>
      </c>
      <c r="F83" s="29">
        <v>80937</v>
      </c>
      <c r="G83" s="30">
        <v>56712.08</v>
      </c>
      <c r="H83" s="21">
        <v>14360</v>
      </c>
      <c r="I83" s="21">
        <v>0</v>
      </c>
      <c r="J83" s="21">
        <v>9864.9199999999983</v>
      </c>
      <c r="K83" s="21">
        <v>9864.9199999999983</v>
      </c>
      <c r="L83" s="21">
        <v>9864.9199999999983</v>
      </c>
      <c r="M83" s="21">
        <v>9865</v>
      </c>
      <c r="N83" s="21">
        <v>23950.11</v>
      </c>
      <c r="O83" s="21">
        <v>14085.11</v>
      </c>
      <c r="P83" s="21">
        <v>9864.9199999999983</v>
      </c>
      <c r="Q83" s="21">
        <v>0</v>
      </c>
      <c r="R83" s="21">
        <v>0</v>
      </c>
      <c r="S83" s="21">
        <v>0</v>
      </c>
      <c r="T83" s="31">
        <v>1</v>
      </c>
      <c r="U83" s="23"/>
      <c r="V83" s="24" t="str">
        <f t="shared" si="1"/>
        <v>No</v>
      </c>
      <c r="W83" s="25"/>
      <c r="X83" s="26"/>
      <c r="Y83" s="34"/>
    </row>
    <row r="84" spans="1:27" ht="15.6">
      <c r="A84" s="14" t="s">
        <v>240</v>
      </c>
      <c r="B84" s="15" t="s">
        <v>29</v>
      </c>
      <c r="C84" s="16" t="s">
        <v>241</v>
      </c>
      <c r="D84" s="28" t="s">
        <v>32</v>
      </c>
      <c r="E84" s="15" t="s">
        <v>227</v>
      </c>
      <c r="F84" s="29">
        <v>350000</v>
      </c>
      <c r="G84" s="30">
        <v>37604.449999999997</v>
      </c>
      <c r="H84" s="21">
        <v>0</v>
      </c>
      <c r="I84" s="21">
        <v>300000</v>
      </c>
      <c r="J84" s="21">
        <v>12395.549999999988</v>
      </c>
      <c r="K84" s="21">
        <v>312395.55</v>
      </c>
      <c r="L84" s="21">
        <v>312395.55</v>
      </c>
      <c r="M84" s="21">
        <v>75755.920874999996</v>
      </c>
      <c r="N84" s="21">
        <v>200977.47</v>
      </c>
      <c r="O84" s="21">
        <v>125221.54912500001</v>
      </c>
      <c r="P84" s="21">
        <v>312395.55</v>
      </c>
      <c r="Q84" s="21">
        <v>0</v>
      </c>
      <c r="R84" s="21">
        <v>0</v>
      </c>
      <c r="S84" s="21">
        <v>0</v>
      </c>
      <c r="T84" s="31">
        <f>SUM([1]B0072!H8:I9)</f>
        <v>1</v>
      </c>
      <c r="U84" s="23"/>
      <c r="V84" s="24" t="s">
        <v>33</v>
      </c>
      <c r="W84" s="25"/>
      <c r="X84" s="26"/>
      <c r="Y84" s="32" t="s">
        <v>485</v>
      </c>
    </row>
    <row r="85" spans="1:27" ht="15.6">
      <c r="A85" s="16" t="s">
        <v>242</v>
      </c>
      <c r="B85" s="15" t="s">
        <v>29</v>
      </c>
      <c r="C85" s="16" t="s">
        <v>243</v>
      </c>
      <c r="D85" s="28" t="s">
        <v>32</v>
      </c>
      <c r="E85" s="15" t="s">
        <v>244</v>
      </c>
      <c r="F85" s="29">
        <v>5000</v>
      </c>
      <c r="G85" s="30">
        <v>0</v>
      </c>
      <c r="H85" s="21">
        <v>0</v>
      </c>
      <c r="I85" s="21">
        <v>0</v>
      </c>
      <c r="J85" s="21">
        <v>5000</v>
      </c>
      <c r="K85" s="21">
        <v>5000</v>
      </c>
      <c r="L85" s="21">
        <v>5000</v>
      </c>
      <c r="M85" s="21">
        <v>0</v>
      </c>
      <c r="N85" s="21">
        <v>0</v>
      </c>
      <c r="O85" s="21">
        <v>0</v>
      </c>
      <c r="P85" s="21">
        <v>5000</v>
      </c>
      <c r="Q85" s="21">
        <v>0</v>
      </c>
      <c r="R85" s="21">
        <v>0</v>
      </c>
      <c r="S85" s="21">
        <v>0</v>
      </c>
      <c r="T85" s="31">
        <v>2</v>
      </c>
      <c r="U85" s="23"/>
      <c r="V85" s="24" t="str">
        <f t="shared" si="1"/>
        <v>No</v>
      </c>
      <c r="W85" s="25"/>
      <c r="X85" s="26"/>
      <c r="Y85" s="34"/>
    </row>
    <row r="86" spans="1:27" ht="15.6">
      <c r="A86" s="16" t="s">
        <v>245</v>
      </c>
      <c r="B86" s="15" t="s">
        <v>29</v>
      </c>
      <c r="C86" s="16" t="s">
        <v>246</v>
      </c>
      <c r="D86" s="28" t="s">
        <v>32</v>
      </c>
      <c r="E86" s="15" t="s">
        <v>77</v>
      </c>
      <c r="F86" s="29">
        <v>61350</v>
      </c>
      <c r="G86" s="30">
        <v>0</v>
      </c>
      <c r="H86" s="21">
        <v>44650</v>
      </c>
      <c r="I86" s="21">
        <v>13700</v>
      </c>
      <c r="J86" s="21">
        <v>3000</v>
      </c>
      <c r="K86" s="21">
        <v>16700</v>
      </c>
      <c r="L86" s="21">
        <v>16700</v>
      </c>
      <c r="M86" s="21">
        <v>0</v>
      </c>
      <c r="N86" s="21">
        <v>0</v>
      </c>
      <c r="O86" s="21">
        <v>0</v>
      </c>
      <c r="P86" s="21">
        <v>16700</v>
      </c>
      <c r="Q86" s="21">
        <v>0</v>
      </c>
      <c r="R86" s="21">
        <v>0</v>
      </c>
      <c r="S86" s="21">
        <v>0</v>
      </c>
      <c r="T86" s="31">
        <v>2</v>
      </c>
      <c r="U86" s="23"/>
      <c r="V86" s="24" t="str">
        <f t="shared" si="1"/>
        <v>No</v>
      </c>
      <c r="W86" s="25"/>
      <c r="X86" s="26"/>
      <c r="Y86" s="34"/>
      <c r="Z86" s="42"/>
      <c r="AA86" s="42"/>
    </row>
    <row r="87" spans="1:27" ht="15.6">
      <c r="A87" s="16" t="s">
        <v>247</v>
      </c>
      <c r="B87" s="15" t="s">
        <v>29</v>
      </c>
      <c r="C87" s="16" t="s">
        <v>248</v>
      </c>
      <c r="D87" s="28" t="s">
        <v>32</v>
      </c>
      <c r="E87" s="15" t="s">
        <v>92</v>
      </c>
      <c r="F87" s="29">
        <v>23829.03</v>
      </c>
      <c r="G87" s="30">
        <v>9533.32</v>
      </c>
      <c r="H87" s="21">
        <v>0</v>
      </c>
      <c r="I87" s="21">
        <v>115000</v>
      </c>
      <c r="J87" s="21">
        <v>25466.679999999993</v>
      </c>
      <c r="K87" s="21">
        <v>140466.68</v>
      </c>
      <c r="L87" s="21">
        <v>14295.71</v>
      </c>
      <c r="M87" s="21">
        <v>14296</v>
      </c>
      <c r="N87" s="21">
        <v>14295.71</v>
      </c>
      <c r="O87" s="21">
        <v>-0.29000000000087311</v>
      </c>
      <c r="P87" s="21">
        <v>14295.71</v>
      </c>
      <c r="Q87" s="21">
        <v>0</v>
      </c>
      <c r="R87" s="21">
        <v>0</v>
      </c>
      <c r="S87" s="21">
        <v>0</v>
      </c>
      <c r="T87" s="31">
        <v>1</v>
      </c>
      <c r="U87" s="23"/>
      <c r="V87" s="24" t="str">
        <f t="shared" si="1"/>
        <v>No</v>
      </c>
      <c r="W87" s="25"/>
      <c r="X87" s="26"/>
      <c r="Y87" s="34"/>
    </row>
    <row r="88" spans="1:27" ht="22.8">
      <c r="A88" s="14" t="s">
        <v>249</v>
      </c>
      <c r="B88" s="15" t="s">
        <v>39</v>
      </c>
      <c r="C88" s="33" t="s">
        <v>250</v>
      </c>
      <c r="D88" s="28" t="s">
        <v>32</v>
      </c>
      <c r="E88" s="15" t="s">
        <v>47</v>
      </c>
      <c r="F88" s="29">
        <v>3300000</v>
      </c>
      <c r="G88" s="30">
        <v>158040.57</v>
      </c>
      <c r="H88" s="21">
        <v>0</v>
      </c>
      <c r="I88" s="21">
        <v>3000000</v>
      </c>
      <c r="J88" s="21">
        <v>141959.43000000017</v>
      </c>
      <c r="K88" s="21">
        <v>3141959.43</v>
      </c>
      <c r="L88" s="21">
        <v>3141959.43</v>
      </c>
      <c r="M88" s="21">
        <v>1519765.5699999998</v>
      </c>
      <c r="N88" s="21">
        <v>1126198.1499999999</v>
      </c>
      <c r="O88" s="21">
        <v>-393567.41999999993</v>
      </c>
      <c r="P88" s="21">
        <v>3141959.43</v>
      </c>
      <c r="Q88" s="21">
        <v>0</v>
      </c>
      <c r="R88" s="21">
        <v>0</v>
      </c>
      <c r="S88" s="21">
        <v>0</v>
      </c>
      <c r="T88" s="31">
        <f>SUM([1]B0081!H8:I9)</f>
        <v>1</v>
      </c>
      <c r="U88" s="23"/>
      <c r="V88" s="24" t="str">
        <f t="shared" si="1"/>
        <v>Yes</v>
      </c>
      <c r="W88" s="25" t="s">
        <v>48</v>
      </c>
      <c r="X88" s="26" t="s">
        <v>33</v>
      </c>
      <c r="Y88" s="32" t="s">
        <v>486</v>
      </c>
    </row>
    <row r="89" spans="1:27" ht="33" customHeight="1">
      <c r="A89" s="14" t="s">
        <v>251</v>
      </c>
      <c r="B89" s="15" t="s">
        <v>29</v>
      </c>
      <c r="C89" s="16" t="s">
        <v>252</v>
      </c>
      <c r="D89" s="28" t="s">
        <v>32</v>
      </c>
      <c r="E89" s="15" t="s">
        <v>176</v>
      </c>
      <c r="F89" s="29">
        <v>128254.23000000001</v>
      </c>
      <c r="G89" s="30">
        <v>0</v>
      </c>
      <c r="H89" s="21">
        <v>0</v>
      </c>
      <c r="I89" s="21">
        <v>80000</v>
      </c>
      <c r="J89" s="21">
        <v>128254.23000000001</v>
      </c>
      <c r="K89" s="21">
        <v>208254.23</v>
      </c>
      <c r="L89" s="21">
        <v>128254.23000000001</v>
      </c>
      <c r="M89" s="21">
        <v>0</v>
      </c>
      <c r="N89" s="21">
        <v>0</v>
      </c>
      <c r="O89" s="21">
        <v>0</v>
      </c>
      <c r="P89" s="21">
        <v>128254.23000000001</v>
      </c>
      <c r="Q89" s="21">
        <v>0</v>
      </c>
      <c r="R89" s="21">
        <v>0</v>
      </c>
      <c r="S89" s="21">
        <v>0</v>
      </c>
      <c r="T89" s="31">
        <f>SUM([1]B0088!H8:I9)</f>
        <v>3</v>
      </c>
      <c r="U89" s="23"/>
      <c r="V89" s="24" t="str">
        <f t="shared" si="1"/>
        <v>Yes</v>
      </c>
      <c r="W89" s="25" t="s">
        <v>48</v>
      </c>
      <c r="X89" s="26" t="s">
        <v>33</v>
      </c>
      <c r="Y89" s="32" t="s">
        <v>487</v>
      </c>
    </row>
    <row r="90" spans="1:27" ht="15.6">
      <c r="A90" s="16" t="s">
        <v>253</v>
      </c>
      <c r="B90" s="15" t="s">
        <v>74</v>
      </c>
      <c r="C90" s="16" t="s">
        <v>254</v>
      </c>
      <c r="D90" s="28" t="s">
        <v>255</v>
      </c>
      <c r="E90" s="15" t="s">
        <v>150</v>
      </c>
      <c r="F90" s="29">
        <v>50000</v>
      </c>
      <c r="G90" s="30">
        <v>0</v>
      </c>
      <c r="H90" s="21">
        <v>0</v>
      </c>
      <c r="I90" s="21">
        <v>50000</v>
      </c>
      <c r="J90" s="21">
        <v>0</v>
      </c>
      <c r="K90" s="21">
        <v>50000</v>
      </c>
      <c r="L90" s="21">
        <v>50000</v>
      </c>
      <c r="M90" s="21">
        <v>0</v>
      </c>
      <c r="N90" s="21">
        <v>0</v>
      </c>
      <c r="O90" s="21">
        <v>0</v>
      </c>
      <c r="P90" s="21">
        <v>50000</v>
      </c>
      <c r="Q90" s="21">
        <v>0</v>
      </c>
      <c r="R90" s="21">
        <v>0</v>
      </c>
      <c r="S90" s="21">
        <v>0</v>
      </c>
      <c r="T90" s="31">
        <v>2</v>
      </c>
      <c r="U90" s="23"/>
      <c r="V90" s="24" t="str">
        <f t="shared" si="1"/>
        <v>No</v>
      </c>
      <c r="W90" s="25"/>
      <c r="X90" s="26"/>
      <c r="Y90" s="34"/>
    </row>
    <row r="91" spans="1:27" ht="15.6">
      <c r="A91" s="16" t="s">
        <v>256</v>
      </c>
      <c r="B91" s="15" t="s">
        <v>29</v>
      </c>
      <c r="C91" s="16" t="s">
        <v>257</v>
      </c>
      <c r="D91" s="28" t="s">
        <v>32</v>
      </c>
      <c r="E91" s="15" t="s">
        <v>92</v>
      </c>
      <c r="F91" s="29">
        <v>4063552.76</v>
      </c>
      <c r="G91" s="30">
        <v>4062754.76</v>
      </c>
      <c r="H91" s="21">
        <v>0</v>
      </c>
      <c r="I91" s="21">
        <v>0</v>
      </c>
      <c r="J91" s="21">
        <v>0</v>
      </c>
      <c r="K91" s="21">
        <v>0</v>
      </c>
      <c r="L91" s="21">
        <v>798</v>
      </c>
      <c r="M91" s="21">
        <v>798</v>
      </c>
      <c r="N91" s="21">
        <v>798</v>
      </c>
      <c r="O91" s="21">
        <v>0</v>
      </c>
      <c r="P91" s="21">
        <v>798</v>
      </c>
      <c r="Q91" s="21">
        <v>0</v>
      </c>
      <c r="R91" s="21">
        <v>0</v>
      </c>
      <c r="S91" s="21">
        <v>0</v>
      </c>
      <c r="T91" s="31">
        <v>1</v>
      </c>
      <c r="U91" s="23"/>
      <c r="V91" s="24" t="str">
        <f t="shared" si="1"/>
        <v>No</v>
      </c>
      <c r="W91" s="25"/>
      <c r="X91" s="26"/>
      <c r="Y91" s="34"/>
    </row>
    <row r="92" spans="1:27" ht="15.6">
      <c r="A92" s="14" t="s">
        <v>258</v>
      </c>
      <c r="B92" s="15" t="s">
        <v>39</v>
      </c>
      <c r="C92" s="33" t="s">
        <v>259</v>
      </c>
      <c r="D92" s="28" t="s">
        <v>32</v>
      </c>
      <c r="E92" s="15" t="s">
        <v>44</v>
      </c>
      <c r="F92" s="29">
        <v>509055.18000000005</v>
      </c>
      <c r="G92" s="30">
        <v>328835.59000000003</v>
      </c>
      <c r="H92" s="21">
        <v>0</v>
      </c>
      <c r="I92" s="21">
        <v>170000</v>
      </c>
      <c r="J92" s="21">
        <v>10219.589999999997</v>
      </c>
      <c r="K92" s="21">
        <v>180219.59</v>
      </c>
      <c r="L92" s="21">
        <v>180219.59</v>
      </c>
      <c r="M92" s="21">
        <v>38026.42</v>
      </c>
      <c r="N92" s="21">
        <v>30152.25</v>
      </c>
      <c r="O92" s="21">
        <v>-7874.1699999999983</v>
      </c>
      <c r="P92" s="21">
        <v>180219.59</v>
      </c>
      <c r="Q92" s="21">
        <v>0</v>
      </c>
      <c r="R92" s="21">
        <v>0</v>
      </c>
      <c r="S92" s="21">
        <v>0</v>
      </c>
      <c r="T92" s="31">
        <f>SUM([1]T2269!H8:I9)</f>
        <v>1</v>
      </c>
      <c r="U92" s="23"/>
      <c r="V92" s="24" t="str">
        <f t="shared" si="1"/>
        <v>Yes</v>
      </c>
      <c r="W92" s="25" t="s">
        <v>48</v>
      </c>
      <c r="X92" s="26" t="s">
        <v>33</v>
      </c>
      <c r="Y92" s="32" t="s">
        <v>488</v>
      </c>
    </row>
    <row r="93" spans="1:27" ht="15.6">
      <c r="A93" s="16" t="s">
        <v>260</v>
      </c>
      <c r="B93" s="15" t="s">
        <v>261</v>
      </c>
      <c r="C93" s="33" t="s">
        <v>262</v>
      </c>
      <c r="D93" s="28" t="s">
        <v>263</v>
      </c>
      <c r="E93" s="15" t="s">
        <v>264</v>
      </c>
      <c r="F93" s="41" t="s">
        <v>192</v>
      </c>
      <c r="G93" s="30">
        <v>141354.70000000001</v>
      </c>
      <c r="H93" s="21">
        <v>150000</v>
      </c>
      <c r="I93" s="21">
        <v>50000</v>
      </c>
      <c r="J93" s="21">
        <v>6313.43</v>
      </c>
      <c r="K93" s="21">
        <v>56313.43</v>
      </c>
      <c r="L93" s="21">
        <v>56313.43</v>
      </c>
      <c r="M93" s="21">
        <v>28156.48</v>
      </c>
      <c r="N93" s="21">
        <v>18483.86</v>
      </c>
      <c r="O93" s="21">
        <v>-9672.619999999999</v>
      </c>
      <c r="P93" s="21">
        <v>56313.43</v>
      </c>
      <c r="Q93" s="21">
        <v>0</v>
      </c>
      <c r="R93" s="21">
        <v>0</v>
      </c>
      <c r="S93" s="21">
        <v>0</v>
      </c>
      <c r="T93" s="31">
        <v>1</v>
      </c>
      <c r="U93" s="23"/>
      <c r="V93" s="24" t="s">
        <v>33</v>
      </c>
      <c r="W93" s="25"/>
      <c r="X93" s="26"/>
      <c r="Y93" s="34" t="s">
        <v>265</v>
      </c>
    </row>
    <row r="94" spans="1:27" ht="22.8">
      <c r="A94" s="16" t="s">
        <v>266</v>
      </c>
      <c r="B94" s="15" t="s">
        <v>261</v>
      </c>
      <c r="C94" s="33" t="s">
        <v>267</v>
      </c>
      <c r="D94" s="28" t="s">
        <v>263</v>
      </c>
      <c r="E94" s="15" t="s">
        <v>264</v>
      </c>
      <c r="F94" s="41" t="s">
        <v>192</v>
      </c>
      <c r="G94" s="30">
        <v>3306081.76</v>
      </c>
      <c r="H94" s="21">
        <v>1920000</v>
      </c>
      <c r="I94" s="21">
        <v>640000</v>
      </c>
      <c r="J94" s="21">
        <v>-5456.2299999999814</v>
      </c>
      <c r="K94" s="21">
        <v>634543.77</v>
      </c>
      <c r="L94" s="21">
        <v>634543.77</v>
      </c>
      <c r="M94" s="21">
        <v>317271.98</v>
      </c>
      <c r="N94" s="21">
        <v>286169.67</v>
      </c>
      <c r="O94" s="21">
        <v>-31102.309999999998</v>
      </c>
      <c r="P94" s="21">
        <v>634543.77</v>
      </c>
      <c r="Q94" s="21">
        <v>0</v>
      </c>
      <c r="R94" s="21">
        <v>0</v>
      </c>
      <c r="S94" s="21">
        <v>0</v>
      </c>
      <c r="T94" s="31">
        <v>1</v>
      </c>
      <c r="U94" s="23"/>
      <c r="V94" s="24" t="s">
        <v>33</v>
      </c>
      <c r="W94" s="25"/>
      <c r="X94" s="26"/>
      <c r="Y94" s="34" t="s">
        <v>268</v>
      </c>
    </row>
    <row r="95" spans="1:27" ht="15.6">
      <c r="A95" s="16" t="s">
        <v>269</v>
      </c>
      <c r="B95" s="15" t="s">
        <v>261</v>
      </c>
      <c r="C95" s="33" t="s">
        <v>270</v>
      </c>
      <c r="D95" s="28" t="s">
        <v>263</v>
      </c>
      <c r="E95" s="15" t="s">
        <v>271</v>
      </c>
      <c r="F95" s="29">
        <v>600000</v>
      </c>
      <c r="G95" s="30">
        <v>0</v>
      </c>
      <c r="H95" s="21">
        <v>400000</v>
      </c>
      <c r="I95" s="21">
        <v>200000</v>
      </c>
      <c r="J95" s="21">
        <v>0</v>
      </c>
      <c r="K95" s="21">
        <v>200000</v>
      </c>
      <c r="L95" s="21">
        <v>200000</v>
      </c>
      <c r="M95" s="21">
        <v>0</v>
      </c>
      <c r="N95" s="21">
        <v>0</v>
      </c>
      <c r="O95" s="21">
        <v>0</v>
      </c>
      <c r="P95" s="21">
        <v>300000</v>
      </c>
      <c r="Q95" s="21">
        <v>100000</v>
      </c>
      <c r="R95" s="21">
        <v>100000</v>
      </c>
      <c r="S95" s="21">
        <v>0</v>
      </c>
      <c r="T95" s="31">
        <v>1</v>
      </c>
      <c r="U95" s="23"/>
      <c r="V95" s="24" t="s">
        <v>33</v>
      </c>
      <c r="W95" s="25"/>
      <c r="X95" s="26"/>
      <c r="Y95" s="34"/>
    </row>
    <row r="96" spans="1:27" ht="22.8">
      <c r="A96" s="14" t="s">
        <v>272</v>
      </c>
      <c r="B96" s="15" t="s">
        <v>261</v>
      </c>
      <c r="C96" s="33" t="s">
        <v>273</v>
      </c>
      <c r="D96" s="28" t="s">
        <v>263</v>
      </c>
      <c r="E96" s="15" t="s">
        <v>263</v>
      </c>
      <c r="F96" s="29">
        <v>1700000</v>
      </c>
      <c r="G96" s="30">
        <v>0</v>
      </c>
      <c r="H96" s="21">
        <v>1400000</v>
      </c>
      <c r="I96" s="21">
        <v>300000</v>
      </c>
      <c r="J96" s="21">
        <v>0</v>
      </c>
      <c r="K96" s="21">
        <v>300000</v>
      </c>
      <c r="L96" s="21">
        <v>300000</v>
      </c>
      <c r="M96" s="21">
        <v>0</v>
      </c>
      <c r="N96" s="21">
        <v>0</v>
      </c>
      <c r="O96" s="21">
        <v>0</v>
      </c>
      <c r="P96" s="21">
        <v>300000</v>
      </c>
      <c r="Q96" s="21">
        <v>0</v>
      </c>
      <c r="R96" s="21">
        <v>0</v>
      </c>
      <c r="S96" s="21">
        <v>0</v>
      </c>
      <c r="T96" s="31">
        <f>SUM([1]E3555!H8:I9)</f>
        <v>2</v>
      </c>
      <c r="U96" s="23"/>
      <c r="V96" s="24" t="str">
        <f t="shared" si="1"/>
        <v>Yes</v>
      </c>
      <c r="W96" s="25" t="s">
        <v>48</v>
      </c>
      <c r="X96" s="26" t="s">
        <v>33</v>
      </c>
      <c r="Y96" s="32" t="s">
        <v>489</v>
      </c>
    </row>
    <row r="97" spans="1:26" ht="15.6">
      <c r="A97" s="16" t="s">
        <v>274</v>
      </c>
      <c r="B97" s="15" t="s">
        <v>261</v>
      </c>
      <c r="C97" s="33" t="s">
        <v>275</v>
      </c>
      <c r="D97" s="28" t="s">
        <v>263</v>
      </c>
      <c r="E97" s="15" t="s">
        <v>276</v>
      </c>
      <c r="F97" s="29">
        <v>40000</v>
      </c>
      <c r="G97" s="30">
        <v>0</v>
      </c>
      <c r="H97" s="21">
        <v>0</v>
      </c>
      <c r="I97" s="21">
        <v>40000</v>
      </c>
      <c r="J97" s="21">
        <v>0</v>
      </c>
      <c r="K97" s="21">
        <v>40000</v>
      </c>
      <c r="L97" s="21">
        <v>40000</v>
      </c>
      <c r="M97" s="21">
        <v>0</v>
      </c>
      <c r="N97" s="21">
        <v>0</v>
      </c>
      <c r="O97" s="21">
        <v>0</v>
      </c>
      <c r="P97" s="21">
        <v>40000</v>
      </c>
      <c r="Q97" s="21">
        <v>0</v>
      </c>
      <c r="R97" s="21">
        <v>0</v>
      </c>
      <c r="S97" s="21">
        <v>0</v>
      </c>
      <c r="T97" s="31">
        <v>1</v>
      </c>
      <c r="U97" s="23"/>
      <c r="V97" s="24" t="str">
        <f t="shared" si="1"/>
        <v>No</v>
      </c>
      <c r="W97" s="25"/>
      <c r="X97" s="26"/>
      <c r="Y97" s="34" t="s">
        <v>277</v>
      </c>
    </row>
    <row r="98" spans="1:26" ht="22.8">
      <c r="A98" s="14" t="s">
        <v>278</v>
      </c>
      <c r="B98" s="15" t="s">
        <v>261</v>
      </c>
      <c r="C98" s="16" t="s">
        <v>279</v>
      </c>
      <c r="D98" s="28" t="s">
        <v>263</v>
      </c>
      <c r="E98" s="15" t="s">
        <v>280</v>
      </c>
      <c r="F98" s="29">
        <v>366999.28</v>
      </c>
      <c r="G98" s="30">
        <v>14952.28</v>
      </c>
      <c r="H98" s="21">
        <v>79206</v>
      </c>
      <c r="I98" s="21">
        <v>240503</v>
      </c>
      <c r="J98" s="21">
        <v>61544.239999999991</v>
      </c>
      <c r="K98" s="21">
        <v>302047.24</v>
      </c>
      <c r="L98" s="21">
        <v>272841</v>
      </c>
      <c r="M98" s="21">
        <v>50805.75</v>
      </c>
      <c r="N98" s="21">
        <v>24830</v>
      </c>
      <c r="O98" s="21">
        <v>-25975.75</v>
      </c>
      <c r="P98" s="21">
        <v>272841</v>
      </c>
      <c r="Q98" s="21">
        <v>0</v>
      </c>
      <c r="R98" s="21">
        <v>0</v>
      </c>
      <c r="S98" s="21">
        <v>0</v>
      </c>
      <c r="T98" s="31">
        <f>SUM([1]F0015!H8:I9)</f>
        <v>2</v>
      </c>
      <c r="U98" s="23"/>
      <c r="V98" s="24" t="str">
        <f t="shared" si="1"/>
        <v>Yes</v>
      </c>
      <c r="W98" s="25" t="s">
        <v>48</v>
      </c>
      <c r="X98" s="26" t="s">
        <v>33</v>
      </c>
      <c r="Y98" s="32" t="s">
        <v>490</v>
      </c>
    </row>
    <row r="99" spans="1:26" ht="22.8">
      <c r="A99" s="16" t="s">
        <v>281</v>
      </c>
      <c r="B99" s="15" t="s">
        <v>261</v>
      </c>
      <c r="C99" s="33" t="s">
        <v>282</v>
      </c>
      <c r="D99" s="28" t="s">
        <v>263</v>
      </c>
      <c r="E99" s="15" t="s">
        <v>276</v>
      </c>
      <c r="F99" s="29">
        <v>25000</v>
      </c>
      <c r="G99" s="30">
        <v>0</v>
      </c>
      <c r="H99" s="21">
        <v>0</v>
      </c>
      <c r="I99" s="21">
        <v>0</v>
      </c>
      <c r="J99" s="21">
        <v>25000</v>
      </c>
      <c r="K99" s="21">
        <v>25000</v>
      </c>
      <c r="L99" s="21">
        <v>25000</v>
      </c>
      <c r="M99" s="21">
        <v>0</v>
      </c>
      <c r="N99" s="21">
        <v>0</v>
      </c>
      <c r="O99" s="21">
        <v>0</v>
      </c>
      <c r="P99" s="21">
        <v>25000</v>
      </c>
      <c r="Q99" s="21">
        <v>0</v>
      </c>
      <c r="R99" s="21">
        <v>0</v>
      </c>
      <c r="S99" s="21">
        <v>0</v>
      </c>
      <c r="T99" s="31">
        <v>1</v>
      </c>
      <c r="U99" s="23"/>
      <c r="V99" s="24" t="str">
        <f t="shared" si="1"/>
        <v>No</v>
      </c>
      <c r="W99" s="25"/>
      <c r="X99" s="26"/>
      <c r="Y99" s="34" t="s">
        <v>283</v>
      </c>
    </row>
    <row r="100" spans="1:26" ht="15.6">
      <c r="A100" s="16" t="s">
        <v>284</v>
      </c>
      <c r="B100" s="15" t="s">
        <v>261</v>
      </c>
      <c r="C100" s="33" t="s">
        <v>285</v>
      </c>
      <c r="D100" s="28" t="s">
        <v>263</v>
      </c>
      <c r="E100" s="15" t="s">
        <v>276</v>
      </c>
      <c r="F100" s="29">
        <v>18000</v>
      </c>
      <c r="G100" s="30">
        <v>0</v>
      </c>
      <c r="H100" s="21">
        <v>0</v>
      </c>
      <c r="I100" s="21">
        <v>0</v>
      </c>
      <c r="J100" s="21">
        <v>18000</v>
      </c>
      <c r="K100" s="21">
        <v>18000</v>
      </c>
      <c r="L100" s="21">
        <v>18000</v>
      </c>
      <c r="M100" s="21">
        <v>0</v>
      </c>
      <c r="N100" s="21">
        <v>0</v>
      </c>
      <c r="O100" s="21">
        <v>0</v>
      </c>
      <c r="P100" s="21">
        <v>18000</v>
      </c>
      <c r="Q100" s="21">
        <v>0</v>
      </c>
      <c r="R100" s="21">
        <v>0</v>
      </c>
      <c r="S100" s="21">
        <v>0</v>
      </c>
      <c r="T100" s="31">
        <v>1</v>
      </c>
      <c r="U100" s="23"/>
      <c r="V100" s="24" t="str">
        <f t="shared" si="1"/>
        <v>No</v>
      </c>
      <c r="W100" s="25"/>
      <c r="X100" s="26"/>
      <c r="Y100" s="34"/>
    </row>
    <row r="101" spans="1:26" ht="15.6">
      <c r="A101" s="14" t="s">
        <v>286</v>
      </c>
      <c r="B101" s="15" t="s">
        <v>162</v>
      </c>
      <c r="C101" s="43" t="s">
        <v>287</v>
      </c>
      <c r="D101" s="28" t="s">
        <v>288</v>
      </c>
      <c r="E101" s="15" t="s">
        <v>244</v>
      </c>
      <c r="F101" s="29">
        <v>409031.04000000004</v>
      </c>
      <c r="G101" s="30">
        <v>181015.04000000001</v>
      </c>
      <c r="H101" s="21">
        <v>228016</v>
      </c>
      <c r="I101" s="21">
        <v>70000</v>
      </c>
      <c r="J101" s="21">
        <v>0</v>
      </c>
      <c r="K101" s="21">
        <v>70000</v>
      </c>
      <c r="L101" s="21">
        <v>0</v>
      </c>
      <c r="M101" s="21">
        <v>0</v>
      </c>
      <c r="N101" s="21">
        <v>0</v>
      </c>
      <c r="O101" s="21">
        <v>0</v>
      </c>
      <c r="P101" s="21">
        <v>0</v>
      </c>
      <c r="Q101" s="21">
        <v>0</v>
      </c>
      <c r="R101" s="21">
        <v>0</v>
      </c>
      <c r="S101" s="21">
        <v>0</v>
      </c>
      <c r="T101" s="31">
        <f>SUM([1]F1323!H8:I9)</f>
        <v>3</v>
      </c>
      <c r="U101" s="23"/>
      <c r="V101" s="24" t="s">
        <v>33</v>
      </c>
      <c r="W101" s="25"/>
      <c r="X101" s="26"/>
      <c r="Y101" s="32" t="s">
        <v>491</v>
      </c>
    </row>
    <row r="102" spans="1:26" ht="15.6">
      <c r="A102" s="16" t="s">
        <v>289</v>
      </c>
      <c r="B102" s="15" t="s">
        <v>162</v>
      </c>
      <c r="C102" s="43" t="s">
        <v>290</v>
      </c>
      <c r="D102" s="28" t="s">
        <v>288</v>
      </c>
      <c r="E102" s="15" t="s">
        <v>291</v>
      </c>
      <c r="F102" s="29">
        <v>30000</v>
      </c>
      <c r="G102" s="30">
        <v>29105.27</v>
      </c>
      <c r="H102" s="21">
        <v>0</v>
      </c>
      <c r="I102" s="21">
        <v>0</v>
      </c>
      <c r="J102" s="21">
        <v>894.72999999999979</v>
      </c>
      <c r="K102" s="21">
        <v>894.72999999999979</v>
      </c>
      <c r="L102" s="21">
        <v>894.72999999999979</v>
      </c>
      <c r="M102" s="21">
        <v>0</v>
      </c>
      <c r="N102" s="21">
        <v>0</v>
      </c>
      <c r="O102" s="21">
        <v>0</v>
      </c>
      <c r="P102" s="21">
        <v>894.72999999999979</v>
      </c>
      <c r="Q102" s="21">
        <v>0</v>
      </c>
      <c r="R102" s="21">
        <v>0</v>
      </c>
      <c r="S102" s="21">
        <v>0</v>
      </c>
      <c r="T102" s="31">
        <v>1</v>
      </c>
      <c r="U102" s="23"/>
      <c r="V102" s="24" t="str">
        <f t="shared" si="1"/>
        <v>No</v>
      </c>
      <c r="W102" s="25"/>
      <c r="X102" s="26"/>
      <c r="Y102" s="34"/>
    </row>
    <row r="103" spans="1:26" ht="15.6">
      <c r="A103" s="16" t="s">
        <v>292</v>
      </c>
      <c r="B103" s="15" t="s">
        <v>162</v>
      </c>
      <c r="C103" s="16" t="s">
        <v>293</v>
      </c>
      <c r="D103" s="28" t="s">
        <v>288</v>
      </c>
      <c r="E103" s="15" t="s">
        <v>291</v>
      </c>
      <c r="F103" s="29">
        <v>1693</v>
      </c>
      <c r="G103" s="30">
        <v>133</v>
      </c>
      <c r="H103" s="21">
        <v>0</v>
      </c>
      <c r="I103" s="21">
        <v>0</v>
      </c>
      <c r="J103" s="21">
        <v>1560</v>
      </c>
      <c r="K103" s="21">
        <v>1560</v>
      </c>
      <c r="L103" s="21">
        <v>1560</v>
      </c>
      <c r="M103" s="21">
        <v>780</v>
      </c>
      <c r="N103" s="21">
        <v>825</v>
      </c>
      <c r="O103" s="21">
        <v>45</v>
      </c>
      <c r="P103" s="21">
        <v>1560</v>
      </c>
      <c r="Q103" s="21">
        <v>0</v>
      </c>
      <c r="R103" s="21">
        <v>0</v>
      </c>
      <c r="S103" s="21">
        <v>0</v>
      </c>
      <c r="T103" s="31">
        <v>1</v>
      </c>
      <c r="U103" s="23"/>
      <c r="V103" s="24" t="str">
        <f t="shared" si="1"/>
        <v>No</v>
      </c>
      <c r="W103" s="25"/>
      <c r="X103" s="26"/>
      <c r="Y103" s="34"/>
    </row>
    <row r="104" spans="1:26" ht="15.6">
      <c r="A104" s="16" t="s">
        <v>294</v>
      </c>
      <c r="B104" s="15" t="s">
        <v>162</v>
      </c>
      <c r="C104" s="16" t="s">
        <v>295</v>
      </c>
      <c r="D104" s="28" t="s">
        <v>288</v>
      </c>
      <c r="E104" s="15" t="s">
        <v>291</v>
      </c>
      <c r="F104" s="29">
        <v>19887</v>
      </c>
      <c r="G104" s="30">
        <v>0</v>
      </c>
      <c r="H104" s="21">
        <v>19887</v>
      </c>
      <c r="I104" s="21">
        <v>19887</v>
      </c>
      <c r="J104" s="21">
        <v>0</v>
      </c>
      <c r="K104" s="21">
        <v>19887</v>
      </c>
      <c r="L104" s="21">
        <v>0</v>
      </c>
      <c r="M104" s="21">
        <v>0</v>
      </c>
      <c r="N104" s="21">
        <v>0</v>
      </c>
      <c r="O104" s="21">
        <v>0</v>
      </c>
      <c r="P104" s="21">
        <v>0</v>
      </c>
      <c r="Q104" s="21">
        <v>0</v>
      </c>
      <c r="R104" s="21">
        <v>0</v>
      </c>
      <c r="S104" s="21">
        <v>0</v>
      </c>
      <c r="T104" s="31">
        <v>1</v>
      </c>
      <c r="U104" s="23"/>
      <c r="V104" s="24" t="str">
        <f t="shared" si="1"/>
        <v>No</v>
      </c>
      <c r="W104" s="25"/>
      <c r="X104" s="26"/>
      <c r="Y104" s="34"/>
    </row>
    <row r="105" spans="1:26" ht="15.6">
      <c r="A105" s="16" t="s">
        <v>296</v>
      </c>
      <c r="B105" s="15" t="s">
        <v>162</v>
      </c>
      <c r="C105" s="43" t="s">
        <v>297</v>
      </c>
      <c r="D105" s="28" t="s">
        <v>288</v>
      </c>
      <c r="E105" s="15" t="s">
        <v>298</v>
      </c>
      <c r="F105" s="29">
        <v>17924</v>
      </c>
      <c r="G105" s="30">
        <v>16892.439999999999</v>
      </c>
      <c r="H105" s="21">
        <v>0</v>
      </c>
      <c r="I105" s="21">
        <v>0</v>
      </c>
      <c r="J105" s="21">
        <v>1031.5600000000013</v>
      </c>
      <c r="K105" s="21">
        <v>1031.5600000000013</v>
      </c>
      <c r="L105" s="21">
        <v>1031.5600000000013</v>
      </c>
      <c r="M105" s="21">
        <v>0</v>
      </c>
      <c r="N105" s="21">
        <v>0</v>
      </c>
      <c r="O105" s="21">
        <v>0</v>
      </c>
      <c r="P105" s="21">
        <v>1031.5600000000013</v>
      </c>
      <c r="Q105" s="21">
        <v>0</v>
      </c>
      <c r="R105" s="21">
        <v>0</v>
      </c>
      <c r="S105" s="21">
        <v>0</v>
      </c>
      <c r="T105" s="31">
        <v>1</v>
      </c>
      <c r="U105" s="23"/>
      <c r="V105" s="24" t="str">
        <f t="shared" si="1"/>
        <v>No</v>
      </c>
      <c r="W105" s="25"/>
      <c r="X105" s="26"/>
      <c r="Y105" s="34"/>
      <c r="Z105" s="44"/>
    </row>
    <row r="106" spans="1:26" ht="22.8">
      <c r="A106" s="16" t="s">
        <v>299</v>
      </c>
      <c r="B106" s="15" t="s">
        <v>162</v>
      </c>
      <c r="C106" s="16" t="s">
        <v>300</v>
      </c>
      <c r="D106" s="28" t="s">
        <v>288</v>
      </c>
      <c r="E106" s="15" t="s">
        <v>301</v>
      </c>
      <c r="F106" s="29">
        <v>60000</v>
      </c>
      <c r="G106" s="30">
        <v>0</v>
      </c>
      <c r="H106" s="21">
        <v>60000</v>
      </c>
      <c r="I106" s="21">
        <v>60000</v>
      </c>
      <c r="J106" s="21">
        <v>0</v>
      </c>
      <c r="K106" s="21">
        <v>60000</v>
      </c>
      <c r="L106" s="21">
        <v>0</v>
      </c>
      <c r="M106" s="21">
        <v>0</v>
      </c>
      <c r="N106" s="21">
        <v>0</v>
      </c>
      <c r="O106" s="21">
        <v>0</v>
      </c>
      <c r="P106" s="21">
        <v>0</v>
      </c>
      <c r="Q106" s="21">
        <v>0</v>
      </c>
      <c r="R106" s="21">
        <v>0</v>
      </c>
      <c r="S106" s="21">
        <v>0</v>
      </c>
      <c r="T106" s="31">
        <v>1</v>
      </c>
      <c r="U106" s="23"/>
      <c r="V106" s="24" t="str">
        <f t="shared" si="1"/>
        <v>No</v>
      </c>
      <c r="W106" s="25"/>
      <c r="X106" s="26"/>
      <c r="Y106" s="34" t="s">
        <v>302</v>
      </c>
    </row>
    <row r="107" spans="1:26" ht="15.6">
      <c r="A107" s="16" t="s">
        <v>303</v>
      </c>
      <c r="B107" s="15" t="s">
        <v>162</v>
      </c>
      <c r="C107" s="16" t="s">
        <v>304</v>
      </c>
      <c r="D107" s="28" t="s">
        <v>288</v>
      </c>
      <c r="E107" s="15" t="s">
        <v>298</v>
      </c>
      <c r="F107" s="29">
        <v>60000</v>
      </c>
      <c r="G107" s="30">
        <v>0</v>
      </c>
      <c r="H107" s="21">
        <v>0</v>
      </c>
      <c r="I107" s="21">
        <v>60000</v>
      </c>
      <c r="J107" s="21">
        <v>0</v>
      </c>
      <c r="K107" s="21">
        <v>60000</v>
      </c>
      <c r="L107" s="21">
        <v>60000</v>
      </c>
      <c r="M107" s="21">
        <v>0</v>
      </c>
      <c r="N107" s="21">
        <v>0</v>
      </c>
      <c r="O107" s="21">
        <v>0</v>
      </c>
      <c r="P107" s="21">
        <v>60000</v>
      </c>
      <c r="Q107" s="21">
        <v>0</v>
      </c>
      <c r="R107" s="21">
        <v>0</v>
      </c>
      <c r="S107" s="21">
        <v>0</v>
      </c>
      <c r="T107" s="31">
        <v>1</v>
      </c>
      <c r="U107" s="23"/>
      <c r="V107" s="24" t="str">
        <f t="shared" si="1"/>
        <v>No</v>
      </c>
      <c r="W107" s="25"/>
      <c r="X107" s="26"/>
      <c r="Y107" s="34"/>
    </row>
    <row r="108" spans="1:26" ht="15.6">
      <c r="A108" s="16" t="s">
        <v>305</v>
      </c>
      <c r="B108" s="15" t="s">
        <v>162</v>
      </c>
      <c r="C108" s="16" t="s">
        <v>306</v>
      </c>
      <c r="D108" s="28" t="s">
        <v>288</v>
      </c>
      <c r="E108" s="15" t="s">
        <v>291</v>
      </c>
      <c r="F108" s="29">
        <v>14310.17</v>
      </c>
      <c r="G108" s="30">
        <v>12022.17</v>
      </c>
      <c r="H108" s="21">
        <v>2288</v>
      </c>
      <c r="I108" s="21">
        <v>0</v>
      </c>
      <c r="J108" s="21">
        <v>2288</v>
      </c>
      <c r="K108" s="21">
        <v>2288</v>
      </c>
      <c r="L108" s="21">
        <v>0</v>
      </c>
      <c r="M108" s="21">
        <v>0</v>
      </c>
      <c r="N108" s="21">
        <v>0</v>
      </c>
      <c r="O108" s="21">
        <v>0</v>
      </c>
      <c r="P108" s="21">
        <v>0</v>
      </c>
      <c r="Q108" s="21">
        <v>0</v>
      </c>
      <c r="R108" s="21">
        <v>0</v>
      </c>
      <c r="S108" s="21">
        <v>0</v>
      </c>
      <c r="T108" s="31">
        <v>1</v>
      </c>
      <c r="U108" s="23"/>
      <c r="V108" s="24" t="str">
        <f t="shared" si="1"/>
        <v>No</v>
      </c>
      <c r="W108" s="25"/>
      <c r="X108" s="26"/>
      <c r="Y108" s="34" t="s">
        <v>307</v>
      </c>
    </row>
    <row r="109" spans="1:26" ht="15.6">
      <c r="A109" s="16" t="s">
        <v>308</v>
      </c>
      <c r="B109" s="15" t="s">
        <v>162</v>
      </c>
      <c r="C109" s="16" t="s">
        <v>309</v>
      </c>
      <c r="D109" s="28" t="s">
        <v>288</v>
      </c>
      <c r="E109" s="15" t="s">
        <v>291</v>
      </c>
      <c r="F109" s="29">
        <v>14635</v>
      </c>
      <c r="G109" s="30">
        <v>0</v>
      </c>
      <c r="H109" s="21">
        <v>14635</v>
      </c>
      <c r="I109" s="21">
        <v>14635</v>
      </c>
      <c r="J109" s="21">
        <v>0</v>
      </c>
      <c r="K109" s="21">
        <v>14635</v>
      </c>
      <c r="L109" s="21">
        <v>0</v>
      </c>
      <c r="M109" s="21">
        <v>0</v>
      </c>
      <c r="N109" s="21">
        <v>0</v>
      </c>
      <c r="O109" s="21">
        <v>0</v>
      </c>
      <c r="P109" s="21">
        <v>0</v>
      </c>
      <c r="Q109" s="21">
        <v>0</v>
      </c>
      <c r="R109" s="21">
        <v>0</v>
      </c>
      <c r="S109" s="21">
        <v>0</v>
      </c>
      <c r="T109" s="31">
        <v>1</v>
      </c>
      <c r="U109" s="23"/>
      <c r="V109" s="24" t="str">
        <f t="shared" si="1"/>
        <v>No</v>
      </c>
      <c r="W109" s="25"/>
      <c r="X109" s="26"/>
      <c r="Y109" s="34"/>
    </row>
    <row r="110" spans="1:26" ht="15.6">
      <c r="A110" s="16" t="s">
        <v>310</v>
      </c>
      <c r="B110" s="15" t="s">
        <v>162</v>
      </c>
      <c r="C110" s="16" t="s">
        <v>311</v>
      </c>
      <c r="D110" s="28" t="s">
        <v>288</v>
      </c>
      <c r="E110" s="15" t="s">
        <v>291</v>
      </c>
      <c r="F110" s="29">
        <v>14512</v>
      </c>
      <c r="G110" s="30">
        <v>0</v>
      </c>
      <c r="H110" s="21">
        <v>0</v>
      </c>
      <c r="I110" s="21">
        <v>10000</v>
      </c>
      <c r="J110" s="21">
        <v>0</v>
      </c>
      <c r="K110" s="21">
        <v>10000</v>
      </c>
      <c r="L110" s="21">
        <v>14512</v>
      </c>
      <c r="M110" s="21">
        <v>14512</v>
      </c>
      <c r="N110" s="21">
        <v>14511.98</v>
      </c>
      <c r="O110" s="21">
        <v>-2.0000000000436557E-2</v>
      </c>
      <c r="P110" s="21">
        <v>14512</v>
      </c>
      <c r="Q110" s="21">
        <v>0</v>
      </c>
      <c r="R110" s="21">
        <v>0</v>
      </c>
      <c r="S110" s="21">
        <v>0</v>
      </c>
      <c r="T110" s="31">
        <v>1</v>
      </c>
      <c r="U110" s="23"/>
      <c r="V110" s="24" t="str">
        <f t="shared" si="1"/>
        <v>No</v>
      </c>
      <c r="W110" s="25"/>
      <c r="X110" s="26"/>
      <c r="Y110" s="34"/>
    </row>
    <row r="111" spans="1:26" ht="15.6">
      <c r="A111" s="16" t="s">
        <v>312</v>
      </c>
      <c r="B111" s="15" t="s">
        <v>162</v>
      </c>
      <c r="C111" s="16" t="s">
        <v>313</v>
      </c>
      <c r="D111" s="28" t="s">
        <v>288</v>
      </c>
      <c r="E111" s="15" t="s">
        <v>291</v>
      </c>
      <c r="F111" s="29">
        <v>50000</v>
      </c>
      <c r="G111" s="30">
        <v>0</v>
      </c>
      <c r="H111" s="21">
        <v>50000</v>
      </c>
      <c r="I111" s="21">
        <v>60000</v>
      </c>
      <c r="J111" s="21">
        <v>0</v>
      </c>
      <c r="K111" s="21">
        <v>60000</v>
      </c>
      <c r="L111" s="21">
        <v>0</v>
      </c>
      <c r="M111" s="21">
        <v>0</v>
      </c>
      <c r="N111" s="21">
        <v>0</v>
      </c>
      <c r="O111" s="21">
        <v>0</v>
      </c>
      <c r="P111" s="21">
        <v>0</v>
      </c>
      <c r="Q111" s="21">
        <v>0</v>
      </c>
      <c r="R111" s="21">
        <v>0</v>
      </c>
      <c r="S111" s="21">
        <v>0</v>
      </c>
      <c r="T111" s="31">
        <v>1</v>
      </c>
      <c r="U111" s="23"/>
      <c r="V111" s="24" t="str">
        <f t="shared" si="1"/>
        <v>No</v>
      </c>
      <c r="W111" s="25"/>
      <c r="X111" s="26"/>
      <c r="Y111" s="34"/>
    </row>
    <row r="112" spans="1:26" ht="15.6">
      <c r="A112" s="16" t="s">
        <v>314</v>
      </c>
      <c r="B112" s="15" t="s">
        <v>162</v>
      </c>
      <c r="C112" s="43" t="s">
        <v>315</v>
      </c>
      <c r="D112" s="28" t="s">
        <v>288</v>
      </c>
      <c r="E112" s="45" t="s">
        <v>316</v>
      </c>
      <c r="F112" s="29">
        <v>2025749.3</v>
      </c>
      <c r="G112" s="30">
        <v>1355749.3</v>
      </c>
      <c r="H112" s="21">
        <v>335000</v>
      </c>
      <c r="I112" s="21">
        <v>217225</v>
      </c>
      <c r="J112" s="21">
        <v>0</v>
      </c>
      <c r="K112" s="21">
        <v>217225</v>
      </c>
      <c r="L112" s="21">
        <v>335000</v>
      </c>
      <c r="M112" s="21">
        <v>0</v>
      </c>
      <c r="N112" s="21">
        <v>0</v>
      </c>
      <c r="O112" s="21">
        <v>0</v>
      </c>
      <c r="P112" s="21">
        <v>335000</v>
      </c>
      <c r="Q112" s="21">
        <v>0</v>
      </c>
      <c r="R112" s="21">
        <v>0</v>
      </c>
      <c r="S112" s="21">
        <v>0</v>
      </c>
      <c r="T112" s="31">
        <v>1</v>
      </c>
      <c r="U112" s="23"/>
      <c r="V112" s="24" t="s">
        <v>33</v>
      </c>
      <c r="W112" s="25"/>
      <c r="X112" s="26"/>
      <c r="Y112" s="34" t="s">
        <v>317</v>
      </c>
    </row>
    <row r="113" spans="1:25" ht="15.6">
      <c r="A113" s="16" t="s">
        <v>318</v>
      </c>
      <c r="B113" s="15" t="s">
        <v>319</v>
      </c>
      <c r="C113" s="33" t="s">
        <v>320</v>
      </c>
      <c r="D113" s="28" t="s">
        <v>321</v>
      </c>
      <c r="E113" s="15" t="s">
        <v>322</v>
      </c>
      <c r="F113" s="29">
        <v>550000</v>
      </c>
      <c r="G113" s="30">
        <v>1106.81</v>
      </c>
      <c r="H113" s="21">
        <v>300000</v>
      </c>
      <c r="I113" s="21">
        <v>125000</v>
      </c>
      <c r="J113" s="21">
        <v>123893.19</v>
      </c>
      <c r="K113" s="21">
        <v>248893.19</v>
      </c>
      <c r="L113" s="21">
        <v>248893.19</v>
      </c>
      <c r="M113" s="21">
        <v>0</v>
      </c>
      <c r="N113" s="21">
        <v>3300</v>
      </c>
      <c r="O113" s="21">
        <v>3300</v>
      </c>
      <c r="P113" s="21">
        <v>248893.19</v>
      </c>
      <c r="Q113" s="21">
        <v>0</v>
      </c>
      <c r="R113" s="21">
        <v>0</v>
      </c>
      <c r="S113" s="21">
        <v>0</v>
      </c>
      <c r="T113" s="31">
        <v>1</v>
      </c>
      <c r="U113" s="23"/>
      <c r="V113" s="24" t="s">
        <v>33</v>
      </c>
      <c r="W113" s="25"/>
      <c r="X113" s="26"/>
      <c r="Y113" s="34" t="s">
        <v>323</v>
      </c>
    </row>
    <row r="114" spans="1:25" ht="15.6">
      <c r="A114" s="16" t="s">
        <v>324</v>
      </c>
      <c r="B114" s="15" t="s">
        <v>319</v>
      </c>
      <c r="C114" s="36" t="s">
        <v>325</v>
      </c>
      <c r="D114" s="28" t="s">
        <v>321</v>
      </c>
      <c r="E114" s="15" t="s">
        <v>326</v>
      </c>
      <c r="F114" s="29">
        <v>20000</v>
      </c>
      <c r="G114" s="30">
        <v>0</v>
      </c>
      <c r="H114" s="21">
        <v>0</v>
      </c>
      <c r="I114" s="21">
        <v>20000</v>
      </c>
      <c r="J114" s="21">
        <v>0</v>
      </c>
      <c r="K114" s="21">
        <v>20000</v>
      </c>
      <c r="L114" s="21">
        <v>20000</v>
      </c>
      <c r="M114" s="21">
        <v>20000</v>
      </c>
      <c r="N114" s="21">
        <v>10765</v>
      </c>
      <c r="O114" s="21">
        <v>-9235</v>
      </c>
      <c r="P114" s="21">
        <v>20000</v>
      </c>
      <c r="Q114" s="21">
        <v>0</v>
      </c>
      <c r="R114" s="21">
        <v>0</v>
      </c>
      <c r="S114" s="21">
        <v>0</v>
      </c>
      <c r="T114" s="31">
        <v>1</v>
      </c>
      <c r="U114" s="23"/>
      <c r="V114" s="24" t="str">
        <f t="shared" si="1"/>
        <v>No</v>
      </c>
      <c r="W114" s="25"/>
      <c r="X114" s="26"/>
      <c r="Y114" s="34" t="s">
        <v>327</v>
      </c>
    </row>
    <row r="115" spans="1:25" ht="15.6">
      <c r="A115" s="16" t="s">
        <v>328</v>
      </c>
      <c r="B115" s="15" t="s">
        <v>319</v>
      </c>
      <c r="C115" s="36" t="s">
        <v>329</v>
      </c>
      <c r="D115" s="28" t="s">
        <v>321</v>
      </c>
      <c r="E115" s="15" t="s">
        <v>326</v>
      </c>
      <c r="F115" s="29">
        <v>53000</v>
      </c>
      <c r="G115" s="30">
        <v>0</v>
      </c>
      <c r="H115" s="21">
        <v>12000</v>
      </c>
      <c r="I115" s="21">
        <v>41000</v>
      </c>
      <c r="J115" s="21">
        <v>0</v>
      </c>
      <c r="K115" s="21">
        <v>41000</v>
      </c>
      <c r="L115" s="21">
        <v>41000</v>
      </c>
      <c r="M115" s="21">
        <v>20000</v>
      </c>
      <c r="N115" s="21">
        <v>0</v>
      </c>
      <c r="O115" s="21">
        <v>-20000</v>
      </c>
      <c r="P115" s="21">
        <v>41000</v>
      </c>
      <c r="Q115" s="21">
        <v>0</v>
      </c>
      <c r="R115" s="21">
        <v>0</v>
      </c>
      <c r="S115" s="21">
        <v>0</v>
      </c>
      <c r="T115" s="31">
        <v>1</v>
      </c>
      <c r="U115" s="23"/>
      <c r="V115" s="24" t="str">
        <f t="shared" si="1"/>
        <v>No</v>
      </c>
      <c r="W115" s="25"/>
      <c r="X115" s="26"/>
      <c r="Y115" s="34" t="s">
        <v>330</v>
      </c>
    </row>
    <row r="116" spans="1:25" ht="22.8">
      <c r="A116" s="14" t="s">
        <v>331</v>
      </c>
      <c r="B116" s="15" t="s">
        <v>184</v>
      </c>
      <c r="C116" s="16" t="s">
        <v>332</v>
      </c>
      <c r="D116" s="28" t="s">
        <v>333</v>
      </c>
      <c r="E116" s="15" t="s">
        <v>334</v>
      </c>
      <c r="F116" s="29">
        <v>496999.94</v>
      </c>
      <c r="G116" s="30">
        <v>62609.94</v>
      </c>
      <c r="H116" s="21">
        <v>407190</v>
      </c>
      <c r="I116" s="21">
        <v>0</v>
      </c>
      <c r="J116" s="21">
        <v>0</v>
      </c>
      <c r="K116" s="21">
        <v>0</v>
      </c>
      <c r="L116" s="21">
        <v>27200</v>
      </c>
      <c r="M116" s="21">
        <v>0</v>
      </c>
      <c r="N116" s="21">
        <v>0</v>
      </c>
      <c r="O116" s="21">
        <v>0</v>
      </c>
      <c r="P116" s="21">
        <v>27200</v>
      </c>
      <c r="Q116" s="21">
        <v>0</v>
      </c>
      <c r="R116" s="21">
        <v>0</v>
      </c>
      <c r="S116" s="21">
        <v>0</v>
      </c>
      <c r="T116" s="31">
        <f>SUM([1]B0075!H8:I9)</f>
        <v>2</v>
      </c>
      <c r="U116" s="23"/>
      <c r="V116" s="24" t="str">
        <f t="shared" si="1"/>
        <v>Yes</v>
      </c>
      <c r="W116" s="25" t="s">
        <v>48</v>
      </c>
      <c r="X116" s="26" t="s">
        <v>33</v>
      </c>
      <c r="Y116" s="32" t="s">
        <v>492</v>
      </c>
    </row>
    <row r="117" spans="1:25" ht="15.6">
      <c r="A117" s="14" t="s">
        <v>335</v>
      </c>
      <c r="B117" s="15" t="s">
        <v>29</v>
      </c>
      <c r="C117" s="16" t="s">
        <v>336</v>
      </c>
      <c r="D117" s="28" t="s">
        <v>337</v>
      </c>
      <c r="E117" s="15" t="s">
        <v>230</v>
      </c>
      <c r="F117" s="29">
        <v>1113589.54</v>
      </c>
      <c r="G117" s="30">
        <v>638056.36</v>
      </c>
      <c r="H117" s="21">
        <v>105000</v>
      </c>
      <c r="I117" s="21">
        <v>280000</v>
      </c>
      <c r="J117" s="21">
        <v>115533.18</v>
      </c>
      <c r="K117" s="21">
        <v>395533.18</v>
      </c>
      <c r="L117" s="21">
        <v>370533.18</v>
      </c>
      <c r="M117" s="21">
        <v>185266.59000000003</v>
      </c>
      <c r="N117" s="21">
        <v>245414.32</v>
      </c>
      <c r="O117" s="21">
        <v>60147.729999999981</v>
      </c>
      <c r="P117" s="21">
        <v>370533.18</v>
      </c>
      <c r="Q117" s="21">
        <v>0</v>
      </c>
      <c r="R117" s="21">
        <v>0</v>
      </c>
      <c r="S117" s="21">
        <v>0</v>
      </c>
      <c r="T117" s="31">
        <f>SUM([1]B0054!H8:I9)</f>
        <v>1</v>
      </c>
      <c r="U117" s="23"/>
      <c r="V117" s="24" t="str">
        <f t="shared" si="1"/>
        <v>Yes</v>
      </c>
      <c r="W117" s="25" t="s">
        <v>48</v>
      </c>
      <c r="X117" s="26" t="s">
        <v>33</v>
      </c>
      <c r="Y117" s="32" t="s">
        <v>493</v>
      </c>
    </row>
    <row r="118" spans="1:25" ht="22.8">
      <c r="A118" s="14" t="s">
        <v>338</v>
      </c>
      <c r="B118" s="15" t="s">
        <v>29</v>
      </c>
      <c r="C118" s="16" t="s">
        <v>339</v>
      </c>
      <c r="D118" s="28" t="s">
        <v>337</v>
      </c>
      <c r="E118" s="15" t="s">
        <v>230</v>
      </c>
      <c r="F118" s="29">
        <v>399988.02999999997</v>
      </c>
      <c r="G118" s="30">
        <v>118228.81</v>
      </c>
      <c r="H118" s="21">
        <v>180000</v>
      </c>
      <c r="I118" s="21">
        <v>266611</v>
      </c>
      <c r="J118" s="21">
        <v>15148.219999999972</v>
      </c>
      <c r="K118" s="21">
        <v>281759.21999999997</v>
      </c>
      <c r="L118" s="21">
        <v>101759.21999999997</v>
      </c>
      <c r="M118" s="21">
        <v>8944.6354379999975</v>
      </c>
      <c r="N118" s="21">
        <v>7774.5</v>
      </c>
      <c r="O118" s="21">
        <v>-1170.1354379999975</v>
      </c>
      <c r="P118" s="21">
        <v>101759.21999999997</v>
      </c>
      <c r="Q118" s="21">
        <v>0</v>
      </c>
      <c r="R118" s="21">
        <v>0</v>
      </c>
      <c r="S118" s="21">
        <v>0</v>
      </c>
      <c r="T118" s="31">
        <f>SUM([1]B0068!H8:I9)</f>
        <v>1</v>
      </c>
      <c r="U118" s="23"/>
      <c r="V118" s="24" t="str">
        <f t="shared" si="1"/>
        <v>Yes</v>
      </c>
      <c r="W118" s="25" t="s">
        <v>33</v>
      </c>
      <c r="X118" s="26" t="s">
        <v>33</v>
      </c>
      <c r="Y118" s="32" t="s">
        <v>494</v>
      </c>
    </row>
    <row r="119" spans="1:25" ht="15.6">
      <c r="A119" s="14" t="s">
        <v>340</v>
      </c>
      <c r="B119" s="15" t="s">
        <v>29</v>
      </c>
      <c r="C119" s="16" t="s">
        <v>341</v>
      </c>
      <c r="D119" s="28" t="s">
        <v>337</v>
      </c>
      <c r="E119" s="15" t="s">
        <v>230</v>
      </c>
      <c r="F119" s="29">
        <v>438000</v>
      </c>
      <c r="G119" s="30">
        <v>171104.44</v>
      </c>
      <c r="H119" s="21">
        <v>0</v>
      </c>
      <c r="I119" s="21">
        <v>50000</v>
      </c>
      <c r="J119" s="21">
        <v>98895.56</v>
      </c>
      <c r="K119" s="21">
        <v>148895.56</v>
      </c>
      <c r="L119" s="21">
        <v>266895.56</v>
      </c>
      <c r="M119" s="21">
        <v>228836.25314400002</v>
      </c>
      <c r="N119" s="21">
        <v>249435.84</v>
      </c>
      <c r="O119" s="21">
        <v>20599.58685599998</v>
      </c>
      <c r="P119" s="21">
        <v>266895.56</v>
      </c>
      <c r="Q119" s="21">
        <v>0</v>
      </c>
      <c r="R119" s="21">
        <v>0</v>
      </c>
      <c r="S119" s="21">
        <v>0</v>
      </c>
      <c r="T119" s="31">
        <f>SUM([1]B0076!H8:I9)</f>
        <v>1</v>
      </c>
      <c r="U119" s="23">
        <v>4</v>
      </c>
      <c r="V119" s="24" t="str">
        <f t="shared" si="1"/>
        <v>Yes</v>
      </c>
      <c r="W119" s="25" t="s">
        <v>48</v>
      </c>
      <c r="X119" s="26" t="s">
        <v>48</v>
      </c>
      <c r="Y119" s="32" t="s">
        <v>495</v>
      </c>
    </row>
    <row r="120" spans="1:25" ht="15.6">
      <c r="A120" s="16" t="s">
        <v>342</v>
      </c>
      <c r="B120" s="15" t="s">
        <v>29</v>
      </c>
      <c r="C120" s="16" t="s">
        <v>343</v>
      </c>
      <c r="D120" s="28" t="s">
        <v>337</v>
      </c>
      <c r="E120" s="15" t="s">
        <v>227</v>
      </c>
      <c r="F120" s="29">
        <v>75000</v>
      </c>
      <c r="G120" s="30">
        <v>0</v>
      </c>
      <c r="H120" s="21">
        <v>0</v>
      </c>
      <c r="I120" s="21">
        <v>0</v>
      </c>
      <c r="J120" s="21">
        <v>0</v>
      </c>
      <c r="K120" s="21">
        <v>0</v>
      </c>
      <c r="L120" s="21">
        <v>75000</v>
      </c>
      <c r="M120" s="21">
        <v>0</v>
      </c>
      <c r="N120" s="21">
        <v>0</v>
      </c>
      <c r="O120" s="21">
        <v>0</v>
      </c>
      <c r="P120" s="21">
        <v>75000</v>
      </c>
      <c r="Q120" s="21">
        <v>0</v>
      </c>
      <c r="R120" s="21">
        <v>0</v>
      </c>
      <c r="S120" s="21">
        <v>0</v>
      </c>
      <c r="T120" s="31">
        <v>1</v>
      </c>
      <c r="U120" s="23"/>
      <c r="V120" s="24" t="str">
        <f t="shared" si="1"/>
        <v>No</v>
      </c>
      <c r="W120" s="25"/>
      <c r="X120" s="26"/>
      <c r="Y120" s="34" t="s">
        <v>344</v>
      </c>
    </row>
    <row r="121" spans="1:25" ht="15.6">
      <c r="A121" s="16" t="s">
        <v>345</v>
      </c>
      <c r="B121" s="15" t="s">
        <v>29</v>
      </c>
      <c r="C121" s="16" t="s">
        <v>346</v>
      </c>
      <c r="D121" s="28" t="s">
        <v>337</v>
      </c>
      <c r="E121" s="15" t="s">
        <v>347</v>
      </c>
      <c r="F121" s="29">
        <v>0</v>
      </c>
      <c r="G121" s="30">
        <v>0</v>
      </c>
      <c r="H121" s="21">
        <v>0</v>
      </c>
      <c r="I121" s="21">
        <v>0</v>
      </c>
      <c r="J121" s="21">
        <v>0</v>
      </c>
      <c r="K121" s="21">
        <v>0</v>
      </c>
      <c r="L121" s="21">
        <v>25000</v>
      </c>
      <c r="M121" s="21">
        <v>0</v>
      </c>
      <c r="N121" s="21">
        <v>0</v>
      </c>
      <c r="O121" s="21">
        <v>0</v>
      </c>
      <c r="P121" s="21">
        <v>25000</v>
      </c>
      <c r="Q121" s="21">
        <v>0</v>
      </c>
      <c r="R121" s="21">
        <v>0</v>
      </c>
      <c r="S121" s="21">
        <v>0</v>
      </c>
      <c r="T121" s="31">
        <v>1</v>
      </c>
      <c r="U121" s="23"/>
      <c r="V121" s="24" t="str">
        <f t="shared" si="1"/>
        <v>No</v>
      </c>
      <c r="W121" s="25"/>
      <c r="X121" s="26"/>
      <c r="Y121" s="34" t="s">
        <v>348</v>
      </c>
    </row>
    <row r="122" spans="1:25" ht="15.6">
      <c r="A122" s="14" t="s">
        <v>349</v>
      </c>
      <c r="B122" s="15" t="s">
        <v>29</v>
      </c>
      <c r="C122" s="16" t="s">
        <v>350</v>
      </c>
      <c r="D122" s="28" t="s">
        <v>351</v>
      </c>
      <c r="E122" s="15" t="s">
        <v>352</v>
      </c>
      <c r="F122" s="29">
        <v>351000</v>
      </c>
      <c r="G122" s="30">
        <v>123279.62</v>
      </c>
      <c r="H122" s="21">
        <v>117000</v>
      </c>
      <c r="I122" s="21">
        <v>117000</v>
      </c>
      <c r="J122" s="21">
        <v>-6279.6199999999953</v>
      </c>
      <c r="K122" s="21">
        <v>110720.38</v>
      </c>
      <c r="L122" s="21">
        <v>110720.38</v>
      </c>
      <c r="M122" s="21">
        <v>55360.19</v>
      </c>
      <c r="N122" s="21">
        <v>63692.06</v>
      </c>
      <c r="O122" s="21">
        <v>8331.8699999999953</v>
      </c>
      <c r="P122" s="21">
        <v>110720.38</v>
      </c>
      <c r="Q122" s="21">
        <v>0</v>
      </c>
      <c r="R122" s="21">
        <v>0</v>
      </c>
      <c r="S122" s="21">
        <v>0</v>
      </c>
      <c r="T122" s="31">
        <f>SUM([1]B0082!H8:I9)</f>
        <v>1</v>
      </c>
      <c r="U122" s="23"/>
      <c r="V122" s="24" t="s">
        <v>33</v>
      </c>
      <c r="W122" s="25"/>
      <c r="X122" s="26"/>
      <c r="Y122" s="32" t="s">
        <v>192</v>
      </c>
    </row>
    <row r="123" spans="1:25" ht="15.6">
      <c r="A123" s="14" t="s">
        <v>353</v>
      </c>
      <c r="B123" s="15" t="s">
        <v>29</v>
      </c>
      <c r="C123" s="16" t="s">
        <v>354</v>
      </c>
      <c r="D123" s="28" t="s">
        <v>351</v>
      </c>
      <c r="E123" s="15" t="s">
        <v>355</v>
      </c>
      <c r="F123" s="29">
        <v>750000</v>
      </c>
      <c r="G123" s="30">
        <v>0</v>
      </c>
      <c r="H123" s="21">
        <v>500000</v>
      </c>
      <c r="I123" s="21">
        <v>250000</v>
      </c>
      <c r="J123" s="21">
        <v>0</v>
      </c>
      <c r="K123" s="21">
        <v>250000</v>
      </c>
      <c r="L123" s="21">
        <v>250000</v>
      </c>
      <c r="M123" s="21">
        <v>0</v>
      </c>
      <c r="N123" s="21">
        <v>0</v>
      </c>
      <c r="O123" s="21">
        <v>0</v>
      </c>
      <c r="P123" s="21">
        <v>0</v>
      </c>
      <c r="Q123" s="21">
        <v>-250000</v>
      </c>
      <c r="R123" s="21">
        <v>-250000</v>
      </c>
      <c r="S123" s="21">
        <v>0</v>
      </c>
      <c r="T123" s="31">
        <f>SUM([1]M5020!H8:I9)</f>
        <v>1</v>
      </c>
      <c r="U123" s="23"/>
      <c r="V123" s="24" t="s">
        <v>33</v>
      </c>
      <c r="W123" s="25"/>
      <c r="X123" s="26"/>
      <c r="Y123" s="32" t="s">
        <v>496</v>
      </c>
    </row>
    <row r="124" spans="1:25" ht="15.6">
      <c r="A124" s="14" t="s">
        <v>356</v>
      </c>
      <c r="B124" s="15" t="s">
        <v>29</v>
      </c>
      <c r="C124" s="16" t="s">
        <v>357</v>
      </c>
      <c r="D124" s="28" t="s">
        <v>351</v>
      </c>
      <c r="E124" s="15" t="s">
        <v>358</v>
      </c>
      <c r="F124" s="29">
        <v>600000</v>
      </c>
      <c r="G124" s="30">
        <v>0</v>
      </c>
      <c r="H124" s="21">
        <v>450000</v>
      </c>
      <c r="I124" s="21">
        <v>0</v>
      </c>
      <c r="J124" s="21">
        <v>0</v>
      </c>
      <c r="K124" s="21">
        <v>0</v>
      </c>
      <c r="L124" s="21">
        <v>150000</v>
      </c>
      <c r="M124" s="21">
        <v>0</v>
      </c>
      <c r="N124" s="21">
        <v>0</v>
      </c>
      <c r="O124" s="21">
        <v>0</v>
      </c>
      <c r="P124" s="21">
        <v>150000</v>
      </c>
      <c r="Q124" s="21">
        <v>0</v>
      </c>
      <c r="R124" s="21">
        <v>0</v>
      </c>
      <c r="S124" s="21">
        <v>0</v>
      </c>
      <c r="T124" s="31">
        <f>SUM([1]M5021!$H$8:$I$9)</f>
        <v>2</v>
      </c>
      <c r="U124" s="23"/>
      <c r="V124" s="24" t="s">
        <v>33</v>
      </c>
      <c r="W124" s="25"/>
      <c r="X124" s="26"/>
      <c r="Y124" s="32" t="s">
        <v>497</v>
      </c>
    </row>
    <row r="125" spans="1:25" ht="23.4" thickBot="1">
      <c r="A125" s="14" t="s">
        <v>359</v>
      </c>
      <c r="B125" s="15" t="s">
        <v>74</v>
      </c>
      <c r="C125" s="16" t="s">
        <v>360</v>
      </c>
      <c r="D125" s="28" t="s">
        <v>351</v>
      </c>
      <c r="E125" s="15" t="s">
        <v>355</v>
      </c>
      <c r="F125" s="29">
        <v>0</v>
      </c>
      <c r="G125" s="30">
        <v>0</v>
      </c>
      <c r="H125" s="21">
        <v>0</v>
      </c>
      <c r="I125" s="21">
        <v>0</v>
      </c>
      <c r="J125" s="21">
        <v>0</v>
      </c>
      <c r="K125" s="21">
        <v>0</v>
      </c>
      <c r="L125" s="21">
        <v>0</v>
      </c>
      <c r="M125" s="21">
        <v>0</v>
      </c>
      <c r="N125" s="21">
        <v>0</v>
      </c>
      <c r="O125" s="21">
        <v>0</v>
      </c>
      <c r="P125" s="21">
        <v>0</v>
      </c>
      <c r="Q125" s="21">
        <v>0</v>
      </c>
      <c r="R125" s="21">
        <v>0</v>
      </c>
      <c r="S125" s="21">
        <v>0</v>
      </c>
      <c r="T125" s="31">
        <f>SUM([1]N5019!$H$8:$I$9)</f>
        <v>2</v>
      </c>
      <c r="U125" s="46"/>
      <c r="V125" s="24" t="str">
        <f t="shared" si="1"/>
        <v>No</v>
      </c>
      <c r="W125" s="25"/>
      <c r="X125" s="26"/>
      <c r="Y125" s="32" t="s">
        <v>361</v>
      </c>
    </row>
    <row r="126" spans="1:25" ht="15" thickBot="1">
      <c r="A126" s="47"/>
      <c r="B126" s="48"/>
      <c r="C126" s="49" t="s">
        <v>362</v>
      </c>
      <c r="D126" s="50"/>
      <c r="E126" s="51"/>
      <c r="F126" s="52">
        <f t="shared" ref="F126:S126" si="2">SUM(F10:F125)</f>
        <v>75769743.560000002</v>
      </c>
      <c r="G126" s="52">
        <f t="shared" si="2"/>
        <v>31268790.36999999</v>
      </c>
      <c r="H126" s="52">
        <f t="shared" si="2"/>
        <v>18437862</v>
      </c>
      <c r="I126" s="52">
        <f t="shared" si="2"/>
        <v>32270589</v>
      </c>
      <c r="J126" s="52">
        <f t="shared" si="2"/>
        <v>2700282.1999999997</v>
      </c>
      <c r="K126" s="52">
        <f t="shared" si="2"/>
        <v>34970871.199999996</v>
      </c>
      <c r="L126" s="52">
        <f t="shared" si="2"/>
        <v>34651540.700000003</v>
      </c>
      <c r="M126" s="52">
        <f t="shared" si="2"/>
        <v>8002614.9778879993</v>
      </c>
      <c r="N126" s="52">
        <f t="shared" si="2"/>
        <v>8000557.1499999985</v>
      </c>
      <c r="O126" s="52">
        <f t="shared" si="2"/>
        <v>-2057.8278880001744</v>
      </c>
      <c r="P126" s="53">
        <f t="shared" si="2"/>
        <v>30055397.999999993</v>
      </c>
      <c r="Q126" s="53">
        <f t="shared" si="2"/>
        <v>-4596142.7</v>
      </c>
      <c r="R126" s="53">
        <f t="shared" si="2"/>
        <v>-1403858.92</v>
      </c>
      <c r="S126" s="53">
        <f t="shared" si="2"/>
        <v>-3192283.7800000003</v>
      </c>
      <c r="T126" s="54"/>
      <c r="U126" s="54"/>
      <c r="V126" s="54"/>
      <c r="W126" s="54"/>
      <c r="X126" s="54"/>
      <c r="Y126" s="55"/>
    </row>
    <row r="127" spans="1:25" ht="22.8">
      <c r="A127" s="14" t="s">
        <v>363</v>
      </c>
      <c r="B127" s="56" t="s">
        <v>364</v>
      </c>
      <c r="C127" s="57" t="s">
        <v>365</v>
      </c>
      <c r="D127" s="28" t="s">
        <v>76</v>
      </c>
      <c r="E127" s="15" t="s">
        <v>366</v>
      </c>
      <c r="F127" s="29">
        <v>4327461.9800000004</v>
      </c>
      <c r="G127" s="21">
        <v>249227.98</v>
      </c>
      <c r="H127" s="21">
        <v>0</v>
      </c>
      <c r="I127" s="21">
        <v>3994300</v>
      </c>
      <c r="J127" s="21">
        <v>83934</v>
      </c>
      <c r="K127" s="21">
        <v>4078234</v>
      </c>
      <c r="L127" s="21">
        <v>4078234</v>
      </c>
      <c r="M127" s="21">
        <v>50000</v>
      </c>
      <c r="N127" s="21">
        <v>71741.45</v>
      </c>
      <c r="O127" s="21">
        <v>21741.449999999997</v>
      </c>
      <c r="P127" s="21">
        <v>4078234</v>
      </c>
      <c r="Q127" s="21">
        <v>0</v>
      </c>
      <c r="R127" s="21">
        <v>0</v>
      </c>
      <c r="S127" s="21">
        <v>0</v>
      </c>
      <c r="T127" s="31">
        <f>SUM([1]B0034!$H$8:$I$9)</f>
        <v>1</v>
      </c>
      <c r="U127" s="58">
        <v>2</v>
      </c>
      <c r="V127" s="24" t="str">
        <f t="shared" ref="V127:V149" si="3">IF(((H127+L127)&gt;100000),"Yes","No")</f>
        <v>Yes</v>
      </c>
      <c r="W127" s="25" t="s">
        <v>48</v>
      </c>
      <c r="X127" s="26" t="s">
        <v>33</v>
      </c>
      <c r="Y127" s="32" t="s">
        <v>498</v>
      </c>
    </row>
    <row r="128" spans="1:25" ht="15.6">
      <c r="A128" s="16" t="s">
        <v>367</v>
      </c>
      <c r="B128" s="56" t="s">
        <v>364</v>
      </c>
      <c r="C128" s="16" t="s">
        <v>368</v>
      </c>
      <c r="D128" s="28" t="s">
        <v>76</v>
      </c>
      <c r="E128" s="15" t="s">
        <v>168</v>
      </c>
      <c r="F128" s="29">
        <v>40000</v>
      </c>
      <c r="G128" s="21">
        <v>0</v>
      </c>
      <c r="H128" s="21">
        <v>0</v>
      </c>
      <c r="I128" s="21">
        <v>40000</v>
      </c>
      <c r="J128" s="21">
        <v>0</v>
      </c>
      <c r="K128" s="21">
        <v>40000</v>
      </c>
      <c r="L128" s="21">
        <v>40000</v>
      </c>
      <c r="M128" s="21">
        <v>40000</v>
      </c>
      <c r="N128" s="21">
        <v>40000</v>
      </c>
      <c r="O128" s="21">
        <v>0</v>
      </c>
      <c r="P128" s="21">
        <v>40000</v>
      </c>
      <c r="Q128" s="21">
        <v>0</v>
      </c>
      <c r="R128" s="21">
        <v>0</v>
      </c>
      <c r="S128" s="21">
        <v>0</v>
      </c>
      <c r="T128" s="31">
        <v>2</v>
      </c>
      <c r="U128" s="23"/>
      <c r="V128" s="24" t="str">
        <f t="shared" si="3"/>
        <v>No</v>
      </c>
      <c r="W128" s="25"/>
      <c r="X128" s="26"/>
      <c r="Y128" s="34"/>
    </row>
    <row r="129" spans="1:25" ht="22.8">
      <c r="A129" s="14" t="s">
        <v>369</v>
      </c>
      <c r="B129" s="56" t="s">
        <v>364</v>
      </c>
      <c r="C129" s="57" t="s">
        <v>370</v>
      </c>
      <c r="D129" s="28" t="s">
        <v>32</v>
      </c>
      <c r="E129" s="15" t="s">
        <v>176</v>
      </c>
      <c r="F129" s="29">
        <v>1488000</v>
      </c>
      <c r="G129" s="21">
        <v>0</v>
      </c>
      <c r="H129" s="21">
        <v>0</v>
      </c>
      <c r="I129" s="21">
        <v>1538000</v>
      </c>
      <c r="J129" s="21">
        <v>0</v>
      </c>
      <c r="K129" s="21">
        <v>1538000</v>
      </c>
      <c r="L129" s="21">
        <v>1488000</v>
      </c>
      <c r="M129" s="21">
        <v>1488000</v>
      </c>
      <c r="N129" s="21">
        <v>1475159.4</v>
      </c>
      <c r="O129" s="21">
        <v>-12840.600000000093</v>
      </c>
      <c r="P129" s="21">
        <v>1488000</v>
      </c>
      <c r="Q129" s="21">
        <v>0</v>
      </c>
      <c r="R129" s="21">
        <v>0</v>
      </c>
      <c r="S129" s="21">
        <v>0</v>
      </c>
      <c r="T129" s="31">
        <f>SUM([1]N7030!H8:I9)</f>
        <v>1</v>
      </c>
      <c r="U129" s="58">
        <v>4</v>
      </c>
      <c r="V129" s="24" t="str">
        <f t="shared" si="3"/>
        <v>Yes</v>
      </c>
      <c r="W129" s="25" t="s">
        <v>33</v>
      </c>
      <c r="X129" s="26" t="s">
        <v>33</v>
      </c>
      <c r="Y129" s="32" t="s">
        <v>499</v>
      </c>
    </row>
    <row r="130" spans="1:25" ht="15.6">
      <c r="A130" s="14" t="s">
        <v>371</v>
      </c>
      <c r="B130" s="56" t="s">
        <v>364</v>
      </c>
      <c r="C130" s="16" t="s">
        <v>372</v>
      </c>
      <c r="D130" s="28" t="s">
        <v>351</v>
      </c>
      <c r="E130" s="15" t="s">
        <v>373</v>
      </c>
      <c r="F130" s="29">
        <v>16451435.999999998</v>
      </c>
      <c r="G130" s="21">
        <v>630610.68999999994</v>
      </c>
      <c r="H130" s="21">
        <v>15541825.309999999</v>
      </c>
      <c r="I130" s="21">
        <v>279000</v>
      </c>
      <c r="J130" s="21">
        <v>0</v>
      </c>
      <c r="K130" s="21">
        <v>279000</v>
      </c>
      <c r="L130" s="21">
        <v>279000</v>
      </c>
      <c r="M130" s="21">
        <v>209250</v>
      </c>
      <c r="N130" s="21">
        <v>237812</v>
      </c>
      <c r="O130" s="21">
        <v>28562</v>
      </c>
      <c r="P130" s="21">
        <v>279000</v>
      </c>
      <c r="Q130" s="21">
        <v>0</v>
      </c>
      <c r="R130" s="21">
        <v>0</v>
      </c>
      <c r="S130" s="21">
        <v>0</v>
      </c>
      <c r="T130" s="31">
        <f>SUM([1]N6384!H8:I9)</f>
        <v>1</v>
      </c>
      <c r="U130" s="23">
        <v>2</v>
      </c>
      <c r="V130" s="24" t="str">
        <f t="shared" si="3"/>
        <v>Yes</v>
      </c>
      <c r="W130" s="25" t="s">
        <v>48</v>
      </c>
      <c r="X130" s="26" t="s">
        <v>48</v>
      </c>
      <c r="Y130" s="32" t="s">
        <v>500</v>
      </c>
    </row>
    <row r="131" spans="1:25" ht="15.6">
      <c r="A131" s="14" t="s">
        <v>374</v>
      </c>
      <c r="B131" s="56" t="s">
        <v>364</v>
      </c>
      <c r="C131" s="57" t="s">
        <v>375</v>
      </c>
      <c r="D131" s="28" t="s">
        <v>351</v>
      </c>
      <c r="E131" s="15" t="s">
        <v>37</v>
      </c>
      <c r="F131" s="41" t="s">
        <v>192</v>
      </c>
      <c r="G131" s="21">
        <v>4203354.57</v>
      </c>
      <c r="H131" s="21">
        <v>1987000</v>
      </c>
      <c r="I131" s="21">
        <v>615000</v>
      </c>
      <c r="J131" s="21">
        <v>0</v>
      </c>
      <c r="K131" s="21">
        <v>615000</v>
      </c>
      <c r="L131" s="21">
        <v>559091</v>
      </c>
      <c r="M131" s="21">
        <v>261430.96000000002</v>
      </c>
      <c r="N131" s="21">
        <v>276401.33</v>
      </c>
      <c r="O131" s="21">
        <v>14970.369999999995</v>
      </c>
      <c r="P131" s="21">
        <v>559091</v>
      </c>
      <c r="Q131" s="21">
        <v>0</v>
      </c>
      <c r="R131" s="21">
        <v>0</v>
      </c>
      <c r="S131" s="21">
        <v>0</v>
      </c>
      <c r="T131" s="31">
        <f>SUM([1]N6385!H8:I9)</f>
        <v>1</v>
      </c>
      <c r="U131" s="58"/>
      <c r="V131" s="24" t="s">
        <v>33</v>
      </c>
      <c r="W131" s="25"/>
      <c r="X131" s="26"/>
      <c r="Y131" s="32" t="s">
        <v>501</v>
      </c>
    </row>
    <row r="132" spans="1:25" ht="15.6">
      <c r="A132" s="14" t="s">
        <v>376</v>
      </c>
      <c r="B132" s="56" t="s">
        <v>364</v>
      </c>
      <c r="C132" s="16" t="s">
        <v>377</v>
      </c>
      <c r="D132" s="28" t="s">
        <v>351</v>
      </c>
      <c r="E132" s="15" t="s">
        <v>378</v>
      </c>
      <c r="F132" s="41" t="s">
        <v>192</v>
      </c>
      <c r="G132" s="21">
        <v>681752.41</v>
      </c>
      <c r="H132" s="21">
        <v>404000</v>
      </c>
      <c r="I132" s="21">
        <v>128000</v>
      </c>
      <c r="J132" s="21">
        <v>0</v>
      </c>
      <c r="K132" s="21">
        <v>128000</v>
      </c>
      <c r="L132" s="21">
        <v>128000</v>
      </c>
      <c r="M132" s="21">
        <v>51200</v>
      </c>
      <c r="N132" s="21">
        <v>39769.379999999997</v>
      </c>
      <c r="O132" s="21">
        <v>-11430.620000000003</v>
      </c>
      <c r="P132" s="21">
        <v>128000</v>
      </c>
      <c r="Q132" s="21">
        <v>0</v>
      </c>
      <c r="R132" s="21">
        <v>0</v>
      </c>
      <c r="S132" s="21">
        <v>0</v>
      </c>
      <c r="T132" s="31">
        <f>SUM([1]N6386!H8:I9)</f>
        <v>1</v>
      </c>
      <c r="U132" s="23"/>
      <c r="V132" s="24" t="s">
        <v>33</v>
      </c>
      <c r="W132" s="25"/>
      <c r="X132" s="26"/>
      <c r="Y132" s="32" t="s">
        <v>502</v>
      </c>
    </row>
    <row r="133" spans="1:25" ht="22.95" customHeight="1">
      <c r="A133" s="14" t="s">
        <v>379</v>
      </c>
      <c r="B133" s="56" t="s">
        <v>364</v>
      </c>
      <c r="C133" s="16" t="s">
        <v>380</v>
      </c>
      <c r="D133" s="28" t="s">
        <v>351</v>
      </c>
      <c r="E133" s="15" t="s">
        <v>378</v>
      </c>
      <c r="F133" s="41" t="s">
        <v>192</v>
      </c>
      <c r="G133" s="21">
        <v>849029.11</v>
      </c>
      <c r="H133" s="21">
        <v>679000</v>
      </c>
      <c r="I133" s="21">
        <v>215000</v>
      </c>
      <c r="J133" s="21">
        <v>0</v>
      </c>
      <c r="K133" s="21">
        <v>215000</v>
      </c>
      <c r="L133" s="21">
        <v>215000</v>
      </c>
      <c r="M133" s="21">
        <v>0</v>
      </c>
      <c r="N133" s="21">
        <v>0</v>
      </c>
      <c r="O133" s="21">
        <v>0</v>
      </c>
      <c r="P133" s="21">
        <v>215000</v>
      </c>
      <c r="Q133" s="21">
        <v>0</v>
      </c>
      <c r="R133" s="21">
        <v>0</v>
      </c>
      <c r="S133" s="21">
        <v>0</v>
      </c>
      <c r="T133" s="31">
        <f>SUM([1]N6387!H8:I9)</f>
        <v>1</v>
      </c>
      <c r="U133" s="23"/>
      <c r="V133" s="24" t="s">
        <v>33</v>
      </c>
      <c r="W133" s="25"/>
      <c r="X133" s="26"/>
      <c r="Y133" s="32" t="s">
        <v>503</v>
      </c>
    </row>
    <row r="134" spans="1:25" ht="34.200000000000003">
      <c r="A134" s="14" t="s">
        <v>381</v>
      </c>
      <c r="B134" s="56" t="s">
        <v>364</v>
      </c>
      <c r="C134" s="57" t="s">
        <v>382</v>
      </c>
      <c r="D134" s="28" t="s">
        <v>351</v>
      </c>
      <c r="E134" s="15" t="s">
        <v>383</v>
      </c>
      <c r="F134" s="41" t="s">
        <v>192</v>
      </c>
      <c r="G134" s="21">
        <v>3670045.83</v>
      </c>
      <c r="H134" s="21">
        <v>2513000</v>
      </c>
      <c r="I134" s="21">
        <v>841000</v>
      </c>
      <c r="J134" s="21">
        <v>0</v>
      </c>
      <c r="K134" s="21">
        <v>841000</v>
      </c>
      <c r="L134" s="21">
        <v>668636</v>
      </c>
      <c r="M134" s="21">
        <v>312654.18999999994</v>
      </c>
      <c r="N134" s="21">
        <v>235873.98</v>
      </c>
      <c r="O134" s="21">
        <v>-76780.209999999934</v>
      </c>
      <c r="P134" s="21">
        <v>668636</v>
      </c>
      <c r="Q134" s="21">
        <v>0</v>
      </c>
      <c r="R134" s="21">
        <v>0</v>
      </c>
      <c r="S134" s="21">
        <v>0</v>
      </c>
      <c r="T134" s="31">
        <f>SUM([1]N6388!H8:I9)</f>
        <v>1</v>
      </c>
      <c r="U134" s="58"/>
      <c r="V134" s="24" t="s">
        <v>33</v>
      </c>
      <c r="W134" s="25"/>
      <c r="X134" s="26"/>
      <c r="Y134" s="32" t="s">
        <v>504</v>
      </c>
    </row>
    <row r="135" spans="1:25" ht="15.6">
      <c r="A135" s="14" t="s">
        <v>384</v>
      </c>
      <c r="B135" s="56" t="s">
        <v>364</v>
      </c>
      <c r="C135" s="16" t="s">
        <v>385</v>
      </c>
      <c r="D135" s="28" t="s">
        <v>351</v>
      </c>
      <c r="E135" s="15" t="s">
        <v>378</v>
      </c>
      <c r="F135" s="41" t="s">
        <v>192</v>
      </c>
      <c r="G135" s="21">
        <v>414683.46</v>
      </c>
      <c r="H135" s="21">
        <v>291000</v>
      </c>
      <c r="I135" s="21">
        <v>92000</v>
      </c>
      <c r="J135" s="21">
        <v>0</v>
      </c>
      <c r="K135" s="21">
        <v>92000</v>
      </c>
      <c r="L135" s="21">
        <v>92000</v>
      </c>
      <c r="M135" s="21">
        <v>24840</v>
      </c>
      <c r="N135" s="21">
        <v>43440.1</v>
      </c>
      <c r="O135" s="21">
        <v>18600.099999999999</v>
      </c>
      <c r="P135" s="21">
        <v>92000</v>
      </c>
      <c r="Q135" s="21">
        <v>0</v>
      </c>
      <c r="R135" s="21">
        <v>0</v>
      </c>
      <c r="S135" s="21">
        <v>0</v>
      </c>
      <c r="T135" s="31">
        <f>SUM([1]N6389!H8:I9)</f>
        <v>1</v>
      </c>
      <c r="U135" s="23"/>
      <c r="V135" s="24" t="s">
        <v>33</v>
      </c>
      <c r="W135" s="25"/>
      <c r="X135" s="26"/>
      <c r="Y135" s="32" t="s">
        <v>505</v>
      </c>
    </row>
    <row r="136" spans="1:25" ht="34.200000000000003">
      <c r="A136" s="14" t="s">
        <v>386</v>
      </c>
      <c r="B136" s="56" t="s">
        <v>364</v>
      </c>
      <c r="C136" s="57" t="s">
        <v>387</v>
      </c>
      <c r="D136" s="28" t="s">
        <v>351</v>
      </c>
      <c r="E136" s="15" t="s">
        <v>37</v>
      </c>
      <c r="F136" s="41" t="s">
        <v>192</v>
      </c>
      <c r="G136" s="21">
        <v>15155366.640000001</v>
      </c>
      <c r="H136" s="21">
        <v>5764000</v>
      </c>
      <c r="I136" s="21">
        <v>2163000</v>
      </c>
      <c r="J136" s="21">
        <v>0</v>
      </c>
      <c r="K136" s="21">
        <v>2163000</v>
      </c>
      <c r="L136" s="21">
        <v>2797529</v>
      </c>
      <c r="M136" s="21">
        <v>1174962.1800000002</v>
      </c>
      <c r="N136" s="21">
        <v>1207895.0900000001</v>
      </c>
      <c r="O136" s="21">
        <v>32932.909999999916</v>
      </c>
      <c r="P136" s="21">
        <v>2797529</v>
      </c>
      <c r="Q136" s="21">
        <v>0</v>
      </c>
      <c r="R136" s="21">
        <v>0</v>
      </c>
      <c r="S136" s="21">
        <v>0</v>
      </c>
      <c r="T136" s="31">
        <f>SUM([1]N6390!H8:I9)</f>
        <v>1</v>
      </c>
      <c r="U136" s="58"/>
      <c r="V136" s="24" t="s">
        <v>33</v>
      </c>
      <c r="W136" s="25"/>
      <c r="X136" s="26"/>
      <c r="Y136" s="32" t="s">
        <v>506</v>
      </c>
    </row>
    <row r="137" spans="1:25" ht="22.8">
      <c r="A137" s="14" t="s">
        <v>388</v>
      </c>
      <c r="B137" s="56" t="s">
        <v>364</v>
      </c>
      <c r="C137" s="57" t="s">
        <v>389</v>
      </c>
      <c r="D137" s="28" t="s">
        <v>351</v>
      </c>
      <c r="E137" s="15" t="s">
        <v>383</v>
      </c>
      <c r="F137" s="41" t="s">
        <v>192</v>
      </c>
      <c r="G137" s="21">
        <v>6484941.79</v>
      </c>
      <c r="H137" s="21">
        <v>4594000</v>
      </c>
      <c r="I137" s="21">
        <v>1457000</v>
      </c>
      <c r="J137" s="21">
        <v>0</v>
      </c>
      <c r="K137" s="21">
        <v>1457000</v>
      </c>
      <c r="L137" s="21">
        <v>1603388</v>
      </c>
      <c r="M137" s="21">
        <v>853002.41999999993</v>
      </c>
      <c r="N137" s="21">
        <v>855945.74</v>
      </c>
      <c r="O137" s="21">
        <v>2943.3200000000652</v>
      </c>
      <c r="P137" s="21">
        <v>1603388</v>
      </c>
      <c r="Q137" s="21">
        <v>0</v>
      </c>
      <c r="R137" s="21">
        <v>0</v>
      </c>
      <c r="S137" s="21">
        <v>0</v>
      </c>
      <c r="T137" s="31">
        <f>SUM([1]N6391!H8:I9)</f>
        <v>1</v>
      </c>
      <c r="U137" s="58"/>
      <c r="V137" s="24" t="s">
        <v>33</v>
      </c>
      <c r="W137" s="25"/>
      <c r="X137" s="26"/>
      <c r="Y137" s="32" t="s">
        <v>507</v>
      </c>
    </row>
    <row r="138" spans="1:25" ht="22.8">
      <c r="A138" s="14" t="s">
        <v>390</v>
      </c>
      <c r="B138" s="56" t="s">
        <v>364</v>
      </c>
      <c r="C138" s="16" t="s">
        <v>391</v>
      </c>
      <c r="D138" s="28" t="s">
        <v>351</v>
      </c>
      <c r="E138" s="15" t="s">
        <v>378</v>
      </c>
      <c r="F138" s="41" t="s">
        <v>192</v>
      </c>
      <c r="G138" s="21">
        <v>571558.87</v>
      </c>
      <c r="H138" s="21">
        <v>486000</v>
      </c>
      <c r="I138" s="21">
        <v>154000</v>
      </c>
      <c r="J138" s="21">
        <v>0</v>
      </c>
      <c r="K138" s="21">
        <v>154000</v>
      </c>
      <c r="L138" s="21">
        <v>304000</v>
      </c>
      <c r="M138" s="21">
        <v>165801.60000000001</v>
      </c>
      <c r="N138" s="21">
        <v>213304.29</v>
      </c>
      <c r="O138" s="21">
        <v>47502.69</v>
      </c>
      <c r="P138" s="21">
        <v>354000</v>
      </c>
      <c r="Q138" s="21">
        <v>50000</v>
      </c>
      <c r="R138" s="21">
        <v>0</v>
      </c>
      <c r="S138" s="21">
        <v>0</v>
      </c>
      <c r="T138" s="31">
        <f>SUM([1]N6392!H8:I9)</f>
        <v>1</v>
      </c>
      <c r="U138" s="23"/>
      <c r="V138" s="24" t="s">
        <v>33</v>
      </c>
      <c r="W138" s="25"/>
      <c r="X138" s="26"/>
      <c r="Y138" s="32" t="s">
        <v>508</v>
      </c>
    </row>
    <row r="139" spans="1:25" ht="34.200000000000003">
      <c r="A139" s="14" t="s">
        <v>392</v>
      </c>
      <c r="B139" s="56" t="s">
        <v>364</v>
      </c>
      <c r="C139" s="16" t="s">
        <v>393</v>
      </c>
      <c r="D139" s="28" t="s">
        <v>351</v>
      </c>
      <c r="E139" s="15" t="s">
        <v>378</v>
      </c>
      <c r="F139" s="41" t="s">
        <v>192</v>
      </c>
      <c r="G139" s="21">
        <v>564130.88</v>
      </c>
      <c r="H139" s="21">
        <v>646000</v>
      </c>
      <c r="I139" s="21">
        <v>205000</v>
      </c>
      <c r="J139" s="21">
        <v>0</v>
      </c>
      <c r="K139" s="21">
        <v>205000</v>
      </c>
      <c r="L139" s="21">
        <v>205000</v>
      </c>
      <c r="M139" s="21">
        <v>0</v>
      </c>
      <c r="N139" s="21">
        <v>0</v>
      </c>
      <c r="O139" s="21">
        <v>0</v>
      </c>
      <c r="P139" s="21">
        <v>105000</v>
      </c>
      <c r="Q139" s="21">
        <v>-100000</v>
      </c>
      <c r="R139" s="21">
        <v>0</v>
      </c>
      <c r="S139" s="21">
        <v>0</v>
      </c>
      <c r="T139" s="31">
        <f>SUM([1]N6393!H8:I9)</f>
        <v>1</v>
      </c>
      <c r="U139" s="23"/>
      <c r="V139" s="24" t="s">
        <v>33</v>
      </c>
      <c r="W139" s="25"/>
      <c r="X139" s="26"/>
      <c r="Y139" s="32" t="s">
        <v>509</v>
      </c>
    </row>
    <row r="140" spans="1:25" ht="34.200000000000003">
      <c r="A140" s="14" t="s">
        <v>394</v>
      </c>
      <c r="B140" s="56" t="s">
        <v>364</v>
      </c>
      <c r="C140" s="16" t="s">
        <v>395</v>
      </c>
      <c r="D140" s="28" t="s">
        <v>351</v>
      </c>
      <c r="E140" s="15" t="s">
        <v>378</v>
      </c>
      <c r="F140" s="41" t="s">
        <v>192</v>
      </c>
      <c r="G140" s="21">
        <v>1301927.81</v>
      </c>
      <c r="H140" s="21">
        <v>808000</v>
      </c>
      <c r="I140" s="21">
        <v>256000</v>
      </c>
      <c r="J140" s="21">
        <v>0</v>
      </c>
      <c r="K140" s="21">
        <v>256000</v>
      </c>
      <c r="L140" s="21">
        <v>106000</v>
      </c>
      <c r="M140" s="21">
        <v>34386.400000000001</v>
      </c>
      <c r="N140" s="21">
        <v>5477.85</v>
      </c>
      <c r="O140" s="21">
        <v>-28908.550000000003</v>
      </c>
      <c r="P140" s="21">
        <v>56000</v>
      </c>
      <c r="Q140" s="21">
        <v>-50000</v>
      </c>
      <c r="R140" s="21">
        <v>0</v>
      </c>
      <c r="S140" s="21">
        <v>0</v>
      </c>
      <c r="T140" s="31">
        <f>SUM([1]N6394!H8:I9)</f>
        <v>2</v>
      </c>
      <c r="U140" s="23"/>
      <c r="V140" s="24" t="s">
        <v>33</v>
      </c>
      <c r="W140" s="25"/>
      <c r="X140" s="26"/>
      <c r="Y140" s="32" t="s">
        <v>510</v>
      </c>
    </row>
    <row r="141" spans="1:25" ht="45.6">
      <c r="A141" s="14" t="s">
        <v>396</v>
      </c>
      <c r="B141" s="56" t="s">
        <v>364</v>
      </c>
      <c r="C141" s="57" t="s">
        <v>397</v>
      </c>
      <c r="D141" s="28" t="s">
        <v>351</v>
      </c>
      <c r="E141" s="15" t="s">
        <v>378</v>
      </c>
      <c r="F141" s="41" t="s">
        <v>192</v>
      </c>
      <c r="G141" s="21">
        <v>954065.63</v>
      </c>
      <c r="H141" s="21">
        <v>2007000</v>
      </c>
      <c r="I141" s="21">
        <v>744000</v>
      </c>
      <c r="J141" s="21">
        <v>0</v>
      </c>
      <c r="K141" s="21">
        <v>744000</v>
      </c>
      <c r="L141" s="21">
        <v>347662</v>
      </c>
      <c r="M141" s="21">
        <v>146018.03999999998</v>
      </c>
      <c r="N141" s="21">
        <v>190386.62</v>
      </c>
      <c r="O141" s="21">
        <v>44368.580000000016</v>
      </c>
      <c r="P141" s="21">
        <v>347662</v>
      </c>
      <c r="Q141" s="21">
        <v>0</v>
      </c>
      <c r="R141" s="21">
        <v>0</v>
      </c>
      <c r="S141" s="21">
        <v>0</v>
      </c>
      <c r="T141" s="31">
        <f>SUM([1]N6395!H8:I9)</f>
        <v>1</v>
      </c>
      <c r="U141" s="58"/>
      <c r="V141" s="24" t="s">
        <v>33</v>
      </c>
      <c r="W141" s="25"/>
      <c r="X141" s="26"/>
      <c r="Y141" s="32" t="s">
        <v>511</v>
      </c>
    </row>
    <row r="142" spans="1:25" ht="22.8">
      <c r="A142" s="14" t="s">
        <v>398</v>
      </c>
      <c r="B142" s="56" t="s">
        <v>364</v>
      </c>
      <c r="C142" s="16" t="s">
        <v>399</v>
      </c>
      <c r="D142" s="28" t="s">
        <v>351</v>
      </c>
      <c r="E142" s="15" t="s">
        <v>378</v>
      </c>
      <c r="F142" s="41" t="s">
        <v>192</v>
      </c>
      <c r="G142" s="21">
        <v>594181.22</v>
      </c>
      <c r="H142" s="21">
        <v>969000</v>
      </c>
      <c r="I142" s="21">
        <v>308000</v>
      </c>
      <c r="J142" s="21">
        <v>0</v>
      </c>
      <c r="K142" s="21">
        <v>308000</v>
      </c>
      <c r="L142" s="21">
        <v>308000</v>
      </c>
      <c r="M142" s="21">
        <v>0</v>
      </c>
      <c r="N142" s="21">
        <v>-14578.31</v>
      </c>
      <c r="O142" s="21">
        <v>-14578.31</v>
      </c>
      <c r="P142" s="21">
        <v>408000</v>
      </c>
      <c r="Q142" s="21">
        <v>100000</v>
      </c>
      <c r="R142" s="21">
        <v>0</v>
      </c>
      <c r="S142" s="21">
        <v>0</v>
      </c>
      <c r="T142" s="31">
        <f>SUM([1]N7020!H8:I9)</f>
        <v>1</v>
      </c>
      <c r="U142" s="23"/>
      <c r="V142" s="24" t="str">
        <f t="shared" si="3"/>
        <v>Yes</v>
      </c>
      <c r="W142" s="25" t="s">
        <v>33</v>
      </c>
      <c r="X142" s="26" t="s">
        <v>33</v>
      </c>
      <c r="Y142" s="32" t="s">
        <v>512</v>
      </c>
    </row>
    <row r="143" spans="1:25" ht="15.6">
      <c r="A143" s="14" t="s">
        <v>400</v>
      </c>
      <c r="B143" s="56" t="s">
        <v>364</v>
      </c>
      <c r="C143" s="16" t="s">
        <v>401</v>
      </c>
      <c r="D143" s="28" t="s">
        <v>351</v>
      </c>
      <c r="E143" s="15" t="s">
        <v>378</v>
      </c>
      <c r="F143" s="41" t="s">
        <v>192</v>
      </c>
      <c r="G143" s="21">
        <v>124744.48</v>
      </c>
      <c r="H143" s="21">
        <v>486000</v>
      </c>
      <c r="I143" s="21">
        <v>154000</v>
      </c>
      <c r="J143" s="21">
        <v>0</v>
      </c>
      <c r="K143" s="21">
        <v>154000</v>
      </c>
      <c r="L143" s="21">
        <v>154000</v>
      </c>
      <c r="M143" s="21">
        <v>78540</v>
      </c>
      <c r="N143" s="21">
        <v>54236.69</v>
      </c>
      <c r="O143" s="21">
        <v>-24303.309999999998</v>
      </c>
      <c r="P143" s="21">
        <v>154000</v>
      </c>
      <c r="Q143" s="21">
        <v>0</v>
      </c>
      <c r="R143" s="21">
        <v>0</v>
      </c>
      <c r="S143" s="21">
        <v>0</v>
      </c>
      <c r="T143" s="31">
        <f>SUM([1]N7026!H8:I9)</f>
        <v>1</v>
      </c>
      <c r="U143" s="23"/>
      <c r="V143" s="24" t="s">
        <v>33</v>
      </c>
      <c r="W143" s="25"/>
      <c r="X143" s="26"/>
      <c r="Y143" s="32" t="s">
        <v>402</v>
      </c>
    </row>
    <row r="144" spans="1:25" ht="15.6">
      <c r="A144" s="14" t="s">
        <v>403</v>
      </c>
      <c r="B144" s="56" t="s">
        <v>364</v>
      </c>
      <c r="C144" s="16" t="s">
        <v>404</v>
      </c>
      <c r="D144" s="28" t="s">
        <v>351</v>
      </c>
      <c r="E144" s="15" t="s">
        <v>378</v>
      </c>
      <c r="F144" s="41" t="s">
        <v>192</v>
      </c>
      <c r="G144" s="21">
        <v>102375.6</v>
      </c>
      <c r="H144" s="21">
        <v>323000</v>
      </c>
      <c r="I144" s="21">
        <v>103000</v>
      </c>
      <c r="J144" s="21">
        <v>60000</v>
      </c>
      <c r="K144" s="21">
        <v>163000</v>
      </c>
      <c r="L144" s="21">
        <v>103000</v>
      </c>
      <c r="M144" s="21">
        <v>33990</v>
      </c>
      <c r="N144" s="21">
        <v>22488.28</v>
      </c>
      <c r="O144" s="21">
        <v>-11501.720000000001</v>
      </c>
      <c r="P144" s="21">
        <v>103000</v>
      </c>
      <c r="Q144" s="21">
        <v>0</v>
      </c>
      <c r="R144" s="21">
        <v>0</v>
      </c>
      <c r="S144" s="21">
        <v>0</v>
      </c>
      <c r="T144" s="31">
        <f>SUM([1]N7027!H8:I9)</f>
        <v>1</v>
      </c>
      <c r="U144" s="23"/>
      <c r="V144" s="24" t="s">
        <v>33</v>
      </c>
      <c r="W144" s="25"/>
      <c r="X144" s="26"/>
      <c r="Y144" s="32" t="s">
        <v>513</v>
      </c>
    </row>
    <row r="145" spans="1:25" ht="34.200000000000003">
      <c r="A145" s="14" t="s">
        <v>405</v>
      </c>
      <c r="B145" s="56" t="s">
        <v>364</v>
      </c>
      <c r="C145" s="57" t="s">
        <v>406</v>
      </c>
      <c r="D145" s="28" t="s">
        <v>351</v>
      </c>
      <c r="E145" s="15" t="s">
        <v>407</v>
      </c>
      <c r="F145" s="29">
        <v>17011006.579999998</v>
      </c>
      <c r="G145" s="21">
        <v>3082672.89</v>
      </c>
      <c r="H145" s="21">
        <v>827000</v>
      </c>
      <c r="I145" s="21">
        <v>12657000</v>
      </c>
      <c r="J145" s="21">
        <v>444333.68999999948</v>
      </c>
      <c r="K145" s="21">
        <v>13101333.689999999</v>
      </c>
      <c r="L145" s="21">
        <v>13101333.689999999</v>
      </c>
      <c r="M145" s="21">
        <v>6714667</v>
      </c>
      <c r="N145" s="21">
        <v>3949730.65</v>
      </c>
      <c r="O145" s="21">
        <v>-2764936.35</v>
      </c>
      <c r="P145" s="21">
        <v>13265333.689999999</v>
      </c>
      <c r="Q145" s="21">
        <v>164000</v>
      </c>
      <c r="R145" s="21">
        <v>0</v>
      </c>
      <c r="S145" s="21">
        <v>0</v>
      </c>
      <c r="T145" s="31">
        <f>SUM([1]N7029!H8:I9)</f>
        <v>2</v>
      </c>
      <c r="U145" s="58"/>
      <c r="V145" s="24" t="str">
        <f t="shared" si="3"/>
        <v>Yes</v>
      </c>
      <c r="W145" s="25" t="s">
        <v>48</v>
      </c>
      <c r="X145" s="26" t="s">
        <v>33</v>
      </c>
      <c r="Y145" s="32" t="s">
        <v>514</v>
      </c>
    </row>
    <row r="146" spans="1:25" ht="22.8">
      <c r="A146" s="14" t="s">
        <v>408</v>
      </c>
      <c r="B146" s="56" t="s">
        <v>364</v>
      </c>
      <c r="C146" s="57" t="s">
        <v>409</v>
      </c>
      <c r="D146" s="28" t="s">
        <v>351</v>
      </c>
      <c r="E146" s="15" t="s">
        <v>410</v>
      </c>
      <c r="F146" s="29">
        <v>11482561.439999999</v>
      </c>
      <c r="G146" s="21">
        <v>40561.440000000002</v>
      </c>
      <c r="H146" s="21">
        <v>11338000</v>
      </c>
      <c r="I146" s="21">
        <v>104000</v>
      </c>
      <c r="J146" s="21">
        <v>0</v>
      </c>
      <c r="K146" s="21">
        <v>104000</v>
      </c>
      <c r="L146" s="21">
        <v>104000</v>
      </c>
      <c r="M146" s="21">
        <v>51999.999999999993</v>
      </c>
      <c r="N146" s="21">
        <v>35722.300000000003</v>
      </c>
      <c r="O146" s="21">
        <v>-16277.69999999999</v>
      </c>
      <c r="P146" s="21">
        <v>104000</v>
      </c>
      <c r="Q146" s="21">
        <v>0</v>
      </c>
      <c r="R146" s="21">
        <v>0</v>
      </c>
      <c r="S146" s="21">
        <v>0</v>
      </c>
      <c r="T146" s="31">
        <f>SUM([1]N7031!H8:I9)</f>
        <v>3</v>
      </c>
      <c r="U146" s="58"/>
      <c r="V146" s="24" t="str">
        <f t="shared" si="3"/>
        <v>Yes</v>
      </c>
      <c r="W146" s="25" t="s">
        <v>48</v>
      </c>
      <c r="X146" s="26" t="s">
        <v>33</v>
      </c>
      <c r="Y146" s="32" t="s">
        <v>515</v>
      </c>
    </row>
    <row r="147" spans="1:25" ht="22.8">
      <c r="A147" s="14" t="s">
        <v>411</v>
      </c>
      <c r="B147" s="56" t="s">
        <v>364</v>
      </c>
      <c r="C147" s="57" t="s">
        <v>412</v>
      </c>
      <c r="D147" s="28" t="s">
        <v>351</v>
      </c>
      <c r="E147" s="15" t="s">
        <v>413</v>
      </c>
      <c r="F147" s="29">
        <v>4910694.24</v>
      </c>
      <c r="G147" s="21">
        <v>741461.24</v>
      </c>
      <c r="H147" s="21">
        <v>3232000</v>
      </c>
      <c r="I147" s="21">
        <v>1025000</v>
      </c>
      <c r="J147" s="21">
        <v>-41461.239999999991</v>
      </c>
      <c r="K147" s="21">
        <v>983538.76</v>
      </c>
      <c r="L147" s="21">
        <v>937233</v>
      </c>
      <c r="M147" s="21">
        <v>356773.66000000003</v>
      </c>
      <c r="N147" s="21">
        <v>298553.83</v>
      </c>
      <c r="O147" s="21">
        <v>-58219.830000000016</v>
      </c>
      <c r="P147" s="21">
        <v>937233</v>
      </c>
      <c r="Q147" s="21">
        <v>0</v>
      </c>
      <c r="R147" s="21">
        <v>0</v>
      </c>
      <c r="S147" s="21">
        <v>0</v>
      </c>
      <c r="T147" s="31">
        <f>SUM([1]N7032!H8:I9)</f>
        <v>3</v>
      </c>
      <c r="U147" s="58"/>
      <c r="V147" s="24" t="str">
        <f t="shared" si="3"/>
        <v>Yes</v>
      </c>
      <c r="W147" s="25" t="s">
        <v>33</v>
      </c>
      <c r="X147" s="26" t="s">
        <v>33</v>
      </c>
      <c r="Y147" s="32" t="s">
        <v>515</v>
      </c>
    </row>
    <row r="148" spans="1:25" ht="22.8">
      <c r="A148" s="14" t="s">
        <v>414</v>
      </c>
      <c r="B148" s="56" t="s">
        <v>364</v>
      </c>
      <c r="C148" s="16" t="s">
        <v>415</v>
      </c>
      <c r="D148" s="28" t="s">
        <v>351</v>
      </c>
      <c r="E148" s="15" t="s">
        <v>416</v>
      </c>
      <c r="F148" s="29">
        <v>1321000</v>
      </c>
      <c r="G148" s="21">
        <v>0</v>
      </c>
      <c r="H148" s="21">
        <v>808000</v>
      </c>
      <c r="I148" s="21">
        <v>513000</v>
      </c>
      <c r="J148" s="21">
        <v>0</v>
      </c>
      <c r="K148" s="21">
        <v>513000</v>
      </c>
      <c r="L148" s="21">
        <v>513000</v>
      </c>
      <c r="M148" s="21">
        <v>0</v>
      </c>
      <c r="N148" s="21">
        <v>2178</v>
      </c>
      <c r="O148" s="21">
        <v>2178</v>
      </c>
      <c r="P148" s="21">
        <v>513000</v>
      </c>
      <c r="Q148" s="21">
        <v>0</v>
      </c>
      <c r="R148" s="21">
        <v>0</v>
      </c>
      <c r="S148" s="21">
        <v>0</v>
      </c>
      <c r="T148" s="31">
        <f>SUM([1]N7033!H8:I9)</f>
        <v>1</v>
      </c>
      <c r="U148" s="23"/>
      <c r="V148" s="24" t="str">
        <f t="shared" si="3"/>
        <v>Yes</v>
      </c>
      <c r="W148" s="25" t="s">
        <v>48</v>
      </c>
      <c r="X148" s="26" t="s">
        <v>48</v>
      </c>
      <c r="Y148" s="32" t="s">
        <v>417</v>
      </c>
    </row>
    <row r="149" spans="1:25" ht="15.6">
      <c r="A149" s="14" t="s">
        <v>418</v>
      </c>
      <c r="B149" s="56" t="s">
        <v>364</v>
      </c>
      <c r="C149" s="16" t="s">
        <v>419</v>
      </c>
      <c r="D149" s="28" t="s">
        <v>351</v>
      </c>
      <c r="E149" s="15" t="s">
        <v>44</v>
      </c>
      <c r="F149" s="29">
        <v>155000</v>
      </c>
      <c r="G149" s="21">
        <v>0</v>
      </c>
      <c r="H149" s="21">
        <v>42000</v>
      </c>
      <c r="I149" s="21">
        <v>113000</v>
      </c>
      <c r="J149" s="21">
        <v>0</v>
      </c>
      <c r="K149" s="21">
        <v>113000</v>
      </c>
      <c r="L149" s="21">
        <v>113000</v>
      </c>
      <c r="M149" s="21">
        <v>0</v>
      </c>
      <c r="N149" s="21">
        <v>0</v>
      </c>
      <c r="O149" s="21">
        <v>0</v>
      </c>
      <c r="P149" s="21">
        <v>113000</v>
      </c>
      <c r="Q149" s="21">
        <v>0</v>
      </c>
      <c r="R149" s="21">
        <v>0</v>
      </c>
      <c r="S149" s="21">
        <v>0</v>
      </c>
      <c r="T149" s="31">
        <f>SUM([1]N7036!H8:I9)</f>
        <v>1</v>
      </c>
      <c r="U149" s="23"/>
      <c r="V149" s="24" t="str">
        <f t="shared" si="3"/>
        <v>Yes</v>
      </c>
      <c r="W149" s="25" t="s">
        <v>33</v>
      </c>
      <c r="X149" s="26" t="s">
        <v>33</v>
      </c>
      <c r="Y149" s="32" t="s">
        <v>516</v>
      </c>
    </row>
    <row r="150" spans="1:25" ht="16.2" thickBot="1">
      <c r="A150" s="14" t="s">
        <v>420</v>
      </c>
      <c r="B150" s="56" t="s">
        <v>364</v>
      </c>
      <c r="C150" s="16" t="s">
        <v>421</v>
      </c>
      <c r="D150" s="59" t="s">
        <v>422</v>
      </c>
      <c r="E150" s="60" t="s">
        <v>150</v>
      </c>
      <c r="F150" s="61">
        <v>164000</v>
      </c>
      <c r="G150" s="62">
        <v>0</v>
      </c>
      <c r="H150" s="62">
        <v>0</v>
      </c>
      <c r="I150" s="21">
        <v>164000</v>
      </c>
      <c r="J150" s="21">
        <v>0</v>
      </c>
      <c r="K150" s="21">
        <v>164000</v>
      </c>
      <c r="L150" s="21">
        <v>164000</v>
      </c>
      <c r="M150" s="62">
        <v>0</v>
      </c>
      <c r="N150" s="62">
        <v>0</v>
      </c>
      <c r="O150" s="62">
        <v>0</v>
      </c>
      <c r="P150" s="21">
        <v>0</v>
      </c>
      <c r="Q150" s="21">
        <v>-164000</v>
      </c>
      <c r="R150" s="21">
        <v>0</v>
      </c>
      <c r="S150" s="21">
        <v>0</v>
      </c>
      <c r="T150" s="31">
        <f>SUM([1]N7034!H8:I9)</f>
        <v>3</v>
      </c>
      <c r="U150" s="23"/>
      <c r="V150" s="24" t="s">
        <v>33</v>
      </c>
      <c r="W150" s="25"/>
      <c r="X150" s="26"/>
      <c r="Y150" s="32" t="s">
        <v>517</v>
      </c>
    </row>
    <row r="151" spans="1:25" s="68" customFormat="1" thickBot="1">
      <c r="A151" s="47"/>
      <c r="B151" s="48"/>
      <c r="C151" s="49" t="s">
        <v>423</v>
      </c>
      <c r="D151" s="50"/>
      <c r="E151" s="51"/>
      <c r="F151" s="63">
        <f>SUM(F127:F150)</f>
        <v>57351160.239999995</v>
      </c>
      <c r="G151" s="63">
        <f t="shared" ref="G151:S151" si="4">SUM(G127:G150)</f>
        <v>40416692.539999999</v>
      </c>
      <c r="H151" s="63">
        <f t="shared" si="4"/>
        <v>53745825.310000002</v>
      </c>
      <c r="I151" s="63">
        <f t="shared" si="4"/>
        <v>27862300</v>
      </c>
      <c r="J151" s="63">
        <f t="shared" si="4"/>
        <v>546806.44999999949</v>
      </c>
      <c r="K151" s="63">
        <f t="shared" si="4"/>
        <v>28409106.449999999</v>
      </c>
      <c r="L151" s="63">
        <f t="shared" si="4"/>
        <v>28409106.689999998</v>
      </c>
      <c r="M151" s="63">
        <f t="shared" si="4"/>
        <v>12047516.449999999</v>
      </c>
      <c r="N151" s="63">
        <f t="shared" si="4"/>
        <v>9241538.6700000018</v>
      </c>
      <c r="O151" s="63">
        <f t="shared" si="4"/>
        <v>-2805977.7800000003</v>
      </c>
      <c r="P151" s="64">
        <f t="shared" si="4"/>
        <v>28409106.689999998</v>
      </c>
      <c r="Q151" s="64">
        <f t="shared" si="4"/>
        <v>0</v>
      </c>
      <c r="R151" s="64">
        <f t="shared" si="4"/>
        <v>0</v>
      </c>
      <c r="S151" s="64">
        <f t="shared" si="4"/>
        <v>0</v>
      </c>
      <c r="T151" s="65"/>
      <c r="U151" s="66"/>
      <c r="V151" s="66"/>
      <c r="W151" s="66"/>
      <c r="X151" s="66"/>
      <c r="Y151" s="67"/>
    </row>
    <row r="152" spans="1:25" s="80" customFormat="1" ht="18" thickBot="1">
      <c r="A152" s="69"/>
      <c r="B152" s="70"/>
      <c r="C152" s="71" t="s">
        <v>424</v>
      </c>
      <c r="D152" s="72"/>
      <c r="E152" s="73"/>
      <c r="F152" s="74">
        <f t="shared" ref="F152:S152" si="5">F151+F126</f>
        <v>133120903.8</v>
      </c>
      <c r="G152" s="74">
        <f t="shared" si="5"/>
        <v>71685482.909999996</v>
      </c>
      <c r="H152" s="74">
        <f t="shared" si="5"/>
        <v>72183687.310000002</v>
      </c>
      <c r="I152" s="74">
        <f t="shared" si="5"/>
        <v>60132889</v>
      </c>
      <c r="J152" s="74">
        <f t="shared" si="5"/>
        <v>3247088.6499999994</v>
      </c>
      <c r="K152" s="74">
        <f t="shared" si="5"/>
        <v>63379977.649999991</v>
      </c>
      <c r="L152" s="74">
        <f t="shared" si="5"/>
        <v>63060647.390000001</v>
      </c>
      <c r="M152" s="74">
        <f t="shared" si="5"/>
        <v>20050131.427887999</v>
      </c>
      <c r="N152" s="74">
        <f t="shared" si="5"/>
        <v>17242095.82</v>
      </c>
      <c r="O152" s="74">
        <f t="shared" si="5"/>
        <v>-2808035.6078880006</v>
      </c>
      <c r="P152" s="75">
        <f t="shared" si="5"/>
        <v>58464504.68999999</v>
      </c>
      <c r="Q152" s="75">
        <f t="shared" si="5"/>
        <v>-4596142.7</v>
      </c>
      <c r="R152" s="75">
        <f t="shared" si="5"/>
        <v>-1403858.92</v>
      </c>
      <c r="S152" s="75">
        <f t="shared" si="5"/>
        <v>-3192283.7800000003</v>
      </c>
      <c r="T152" s="76"/>
      <c r="U152" s="77"/>
      <c r="V152" s="78"/>
      <c r="W152" s="78"/>
      <c r="X152" s="78"/>
      <c r="Y152" s="79"/>
    </row>
    <row r="153" spans="1:25" s="81" customFormat="1">
      <c r="R153" s="82"/>
      <c r="Y153" s="4"/>
    </row>
    <row r="154" spans="1:25" s="131" customFormat="1">
      <c r="U154" s="132"/>
      <c r="Y154" s="133"/>
    </row>
    <row r="155" spans="1:25" s="85" customFormat="1" ht="15" thickBot="1">
      <c r="U155" s="86"/>
      <c r="Y155" s="84"/>
    </row>
    <row r="156" spans="1:25" ht="18" thickBot="1">
      <c r="C156" s="140" t="s">
        <v>425</v>
      </c>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1:25" ht="69.599999999999994" thickBot="1">
      <c r="A157" s="87" t="s">
        <v>2</v>
      </c>
      <c r="B157" s="88" t="s">
        <v>3</v>
      </c>
      <c r="C157" s="89" t="s">
        <v>4</v>
      </c>
      <c r="D157" s="90" t="s">
        <v>5</v>
      </c>
      <c r="E157" s="90" t="s">
        <v>6</v>
      </c>
      <c r="F157" s="91" t="s">
        <v>426</v>
      </c>
      <c r="G157" s="91" t="s">
        <v>427</v>
      </c>
      <c r="H157" s="90" t="s">
        <v>428</v>
      </c>
      <c r="I157" s="90"/>
      <c r="J157" s="90"/>
      <c r="K157" s="90"/>
      <c r="L157" s="92" t="s">
        <v>429</v>
      </c>
      <c r="M157" s="92" t="s">
        <v>430</v>
      </c>
      <c r="N157" s="93" t="s">
        <v>431</v>
      </c>
      <c r="O157" s="93" t="s">
        <v>432</v>
      </c>
      <c r="P157" s="94" t="s">
        <v>433</v>
      </c>
      <c r="Q157" s="94" t="s">
        <v>434</v>
      </c>
      <c r="R157" s="94" t="s">
        <v>435</v>
      </c>
      <c r="S157" s="94" t="s">
        <v>436</v>
      </c>
      <c r="T157" s="94" t="s">
        <v>21</v>
      </c>
      <c r="U157" s="95" t="s">
        <v>22</v>
      </c>
      <c r="V157" s="95" t="s">
        <v>23</v>
      </c>
      <c r="W157" s="95" t="s">
        <v>24</v>
      </c>
      <c r="X157" s="96" t="s">
        <v>437</v>
      </c>
      <c r="Y157" s="67" t="s">
        <v>438</v>
      </c>
    </row>
    <row r="158" spans="1:25" ht="15.6">
      <c r="A158" s="97" t="s">
        <v>439</v>
      </c>
      <c r="B158" s="98" t="s">
        <v>162</v>
      </c>
      <c r="C158" s="97" t="s">
        <v>440</v>
      </c>
      <c r="D158" s="99" t="s">
        <v>76</v>
      </c>
      <c r="E158" s="100" t="s">
        <v>150</v>
      </c>
      <c r="F158" s="44"/>
      <c r="G158" s="44"/>
      <c r="H158" s="101">
        <v>28000</v>
      </c>
      <c r="I158" s="101"/>
      <c r="J158" s="101"/>
      <c r="K158" s="101"/>
      <c r="L158" s="101"/>
      <c r="M158" s="101"/>
      <c r="N158" s="101"/>
      <c r="O158" s="101"/>
      <c r="P158" s="101"/>
      <c r="Q158" s="101"/>
      <c r="R158" s="101"/>
      <c r="S158" s="101"/>
      <c r="T158" s="102">
        <v>1</v>
      </c>
      <c r="U158" s="103"/>
      <c r="V158" s="104" t="str">
        <f t="shared" ref="V158:V167" si="6">IF(((H158+L158)&gt;100000),"Yes","No")</f>
        <v>No</v>
      </c>
      <c r="W158" s="105"/>
      <c r="X158" s="105"/>
      <c r="Y158" s="106" t="s">
        <v>441</v>
      </c>
    </row>
    <row r="159" spans="1:25" ht="15.6">
      <c r="A159" s="14" t="s">
        <v>442</v>
      </c>
      <c r="B159" s="15" t="s">
        <v>29</v>
      </c>
      <c r="C159" s="16" t="s">
        <v>443</v>
      </c>
      <c r="D159" s="28" t="s">
        <v>76</v>
      </c>
      <c r="E159" s="107" t="s">
        <v>150</v>
      </c>
      <c r="F159" s="44"/>
      <c r="G159" s="44"/>
      <c r="H159" s="21">
        <v>500000</v>
      </c>
      <c r="I159" s="21"/>
      <c r="J159" s="21"/>
      <c r="K159" s="21"/>
      <c r="L159" s="21"/>
      <c r="M159" s="21"/>
      <c r="N159" s="21"/>
      <c r="O159" s="21"/>
      <c r="P159" s="21"/>
      <c r="Q159" s="21"/>
      <c r="R159" s="21"/>
      <c r="S159" s="21"/>
      <c r="T159" s="31">
        <f>SUM([1]A4833!H8:I9)</f>
        <v>3</v>
      </c>
      <c r="U159" s="108"/>
      <c r="V159" s="24" t="str">
        <f t="shared" si="6"/>
        <v>Yes</v>
      </c>
      <c r="W159" s="109" t="s">
        <v>33</v>
      </c>
      <c r="X159" s="109" t="s">
        <v>33</v>
      </c>
      <c r="Y159" s="143" t="s">
        <v>444</v>
      </c>
    </row>
    <row r="160" spans="1:25" ht="15.6">
      <c r="A160" s="16" t="s">
        <v>445</v>
      </c>
      <c r="B160" s="15" t="s">
        <v>29</v>
      </c>
      <c r="C160" s="16" t="s">
        <v>446</v>
      </c>
      <c r="D160" s="28" t="s">
        <v>76</v>
      </c>
      <c r="E160" s="107" t="s">
        <v>150</v>
      </c>
      <c r="F160" s="44"/>
      <c r="G160" s="44"/>
      <c r="H160" s="21">
        <v>100000</v>
      </c>
      <c r="I160" s="21"/>
      <c r="J160" s="21"/>
      <c r="K160" s="21"/>
      <c r="L160" s="21"/>
      <c r="M160" s="21"/>
      <c r="N160" s="21"/>
      <c r="O160" s="21"/>
      <c r="P160" s="21"/>
      <c r="Q160" s="21"/>
      <c r="R160" s="21"/>
      <c r="S160" s="21"/>
      <c r="T160" s="31">
        <v>2</v>
      </c>
      <c r="U160" s="108"/>
      <c r="V160" s="24" t="str">
        <f t="shared" si="6"/>
        <v>No</v>
      </c>
      <c r="W160" s="109"/>
      <c r="X160" s="109"/>
      <c r="Y160" s="143"/>
    </row>
    <row r="161" spans="1:25" ht="15.6">
      <c r="A161" s="14" t="s">
        <v>447</v>
      </c>
      <c r="B161" s="15" t="s">
        <v>29</v>
      </c>
      <c r="C161" s="16" t="s">
        <v>448</v>
      </c>
      <c r="D161" s="28" t="s">
        <v>76</v>
      </c>
      <c r="E161" s="107" t="s">
        <v>150</v>
      </c>
      <c r="F161" s="44"/>
      <c r="G161" s="44"/>
      <c r="H161" s="21">
        <v>600000</v>
      </c>
      <c r="I161" s="21"/>
      <c r="J161" s="21"/>
      <c r="K161" s="21"/>
      <c r="L161" s="21"/>
      <c r="M161" s="21"/>
      <c r="N161" s="21"/>
      <c r="O161" s="21"/>
      <c r="P161" s="21"/>
      <c r="Q161" s="21"/>
      <c r="R161" s="21"/>
      <c r="S161" s="21"/>
      <c r="T161" s="31">
        <f>SUM([1]A4837!H8:I9)</f>
        <v>3</v>
      </c>
      <c r="U161" s="108"/>
      <c r="V161" s="24" t="str">
        <f t="shared" si="6"/>
        <v>Yes</v>
      </c>
      <c r="W161" s="109" t="s">
        <v>33</v>
      </c>
      <c r="X161" s="109" t="s">
        <v>33</v>
      </c>
      <c r="Y161" s="143"/>
    </row>
    <row r="162" spans="1:25" ht="15.6">
      <c r="A162" s="14" t="s">
        <v>449</v>
      </c>
      <c r="B162" s="15" t="s">
        <v>29</v>
      </c>
      <c r="C162" s="16" t="s">
        <v>450</v>
      </c>
      <c r="D162" s="28" t="s">
        <v>32</v>
      </c>
      <c r="E162" s="107" t="s">
        <v>150</v>
      </c>
      <c r="F162" s="44"/>
      <c r="G162" s="44"/>
      <c r="H162" s="21">
        <v>200000</v>
      </c>
      <c r="I162" s="21"/>
      <c r="J162" s="21"/>
      <c r="K162" s="21"/>
      <c r="L162" s="21"/>
      <c r="M162" s="21"/>
      <c r="N162" s="21"/>
      <c r="O162" s="21"/>
      <c r="P162" s="21"/>
      <c r="Q162" s="21"/>
      <c r="R162" s="21"/>
      <c r="S162" s="21"/>
      <c r="T162" s="31">
        <f>SUM([1]B0083!H8:I9)</f>
        <v>3</v>
      </c>
      <c r="U162" s="108"/>
      <c r="V162" s="24" t="str">
        <f t="shared" si="6"/>
        <v>Yes</v>
      </c>
      <c r="W162" s="109" t="s">
        <v>33</v>
      </c>
      <c r="X162" s="109" t="s">
        <v>33</v>
      </c>
      <c r="Y162" s="143"/>
    </row>
    <row r="163" spans="1:25" ht="15.6">
      <c r="A163" s="14" t="s">
        <v>451</v>
      </c>
      <c r="B163" s="15" t="s">
        <v>29</v>
      </c>
      <c r="C163" s="16" t="s">
        <v>452</v>
      </c>
      <c r="D163" s="28" t="s">
        <v>32</v>
      </c>
      <c r="E163" s="107" t="s">
        <v>150</v>
      </c>
      <c r="F163" s="44"/>
      <c r="G163" s="44"/>
      <c r="H163" s="21">
        <v>200000</v>
      </c>
      <c r="I163" s="21"/>
      <c r="J163" s="21"/>
      <c r="K163" s="21"/>
      <c r="L163" s="21"/>
      <c r="M163" s="21"/>
      <c r="N163" s="21"/>
      <c r="O163" s="21"/>
      <c r="P163" s="21"/>
      <c r="Q163" s="21"/>
      <c r="R163" s="21"/>
      <c r="S163" s="21"/>
      <c r="T163" s="31">
        <f>SUM([1]B0084!H8:I9)</f>
        <v>3</v>
      </c>
      <c r="U163" s="108"/>
      <c r="V163" s="24" t="str">
        <f t="shared" si="6"/>
        <v>Yes</v>
      </c>
      <c r="W163" s="109" t="s">
        <v>33</v>
      </c>
      <c r="X163" s="109" t="s">
        <v>33</v>
      </c>
      <c r="Y163" s="143"/>
    </row>
    <row r="164" spans="1:25" ht="15.6">
      <c r="A164" s="16" t="s">
        <v>453</v>
      </c>
      <c r="B164" s="15" t="s">
        <v>74</v>
      </c>
      <c r="C164" s="16" t="s">
        <v>454</v>
      </c>
      <c r="D164" s="28" t="s">
        <v>92</v>
      </c>
      <c r="E164" s="107" t="s">
        <v>150</v>
      </c>
      <c r="F164" s="44"/>
      <c r="G164" s="44"/>
      <c r="H164" s="21">
        <v>87900</v>
      </c>
      <c r="I164" s="21"/>
      <c r="J164" s="21"/>
      <c r="K164" s="21"/>
      <c r="L164" s="21"/>
      <c r="M164" s="21"/>
      <c r="N164" s="21"/>
      <c r="O164" s="21"/>
      <c r="P164" s="21"/>
      <c r="Q164" s="21"/>
      <c r="R164" s="21"/>
      <c r="S164" s="21"/>
      <c r="T164" s="31">
        <v>2</v>
      </c>
      <c r="U164" s="108"/>
      <c r="V164" s="24" t="str">
        <f t="shared" si="6"/>
        <v>No</v>
      </c>
      <c r="W164" s="109"/>
      <c r="X164" s="109"/>
      <c r="Y164" s="143"/>
    </row>
    <row r="165" spans="1:25" ht="15.6">
      <c r="A165" s="14" t="s">
        <v>455</v>
      </c>
      <c r="B165" s="15" t="s">
        <v>74</v>
      </c>
      <c r="C165" s="16" t="s">
        <v>456</v>
      </c>
      <c r="D165" s="28" t="s">
        <v>92</v>
      </c>
      <c r="E165" s="107" t="s">
        <v>150</v>
      </c>
      <c r="F165" s="44"/>
      <c r="G165" s="44"/>
      <c r="H165" s="21">
        <v>310000</v>
      </c>
      <c r="I165" s="21"/>
      <c r="J165" s="21"/>
      <c r="K165" s="21"/>
      <c r="L165" s="21"/>
      <c r="M165" s="21"/>
      <c r="N165" s="21"/>
      <c r="O165" s="21"/>
      <c r="P165" s="21"/>
      <c r="Q165" s="21"/>
      <c r="R165" s="21"/>
      <c r="S165" s="21"/>
      <c r="T165" s="31">
        <f>SUM([1]B0069!H8:I9)</f>
        <v>3</v>
      </c>
      <c r="U165" s="108"/>
      <c r="V165" s="24" t="str">
        <f t="shared" si="6"/>
        <v>Yes</v>
      </c>
      <c r="W165" s="109" t="s">
        <v>33</v>
      </c>
      <c r="X165" s="109" t="s">
        <v>33</v>
      </c>
      <c r="Y165" s="143"/>
    </row>
    <row r="166" spans="1:25" ht="15.6">
      <c r="A166" s="16" t="s">
        <v>457</v>
      </c>
      <c r="B166" s="15" t="s">
        <v>74</v>
      </c>
      <c r="C166" s="16" t="s">
        <v>458</v>
      </c>
      <c r="D166" s="28" t="s">
        <v>288</v>
      </c>
      <c r="E166" s="107" t="s">
        <v>150</v>
      </c>
      <c r="F166" s="110"/>
      <c r="G166" s="110"/>
      <c r="H166" s="21">
        <v>50000</v>
      </c>
      <c r="I166" s="21"/>
      <c r="J166" s="21"/>
      <c r="K166" s="21"/>
      <c r="L166" s="21"/>
      <c r="M166" s="21"/>
      <c r="N166" s="21"/>
      <c r="O166" s="21"/>
      <c r="P166" s="21"/>
      <c r="Q166" s="21"/>
      <c r="R166" s="21"/>
      <c r="S166" s="21"/>
      <c r="T166" s="31">
        <v>2</v>
      </c>
      <c r="U166" s="108"/>
      <c r="V166" s="24" t="str">
        <f t="shared" si="6"/>
        <v>No</v>
      </c>
      <c r="W166" s="109"/>
      <c r="X166" s="109"/>
      <c r="Y166" s="143"/>
    </row>
    <row r="167" spans="1:25" ht="16.2" thickBot="1">
      <c r="A167" s="111" t="s">
        <v>459</v>
      </c>
      <c r="B167" s="112" t="s">
        <v>74</v>
      </c>
      <c r="C167" s="113" t="s">
        <v>460</v>
      </c>
      <c r="D167" s="114" t="s">
        <v>76</v>
      </c>
      <c r="E167" s="115" t="s">
        <v>150</v>
      </c>
      <c r="F167" s="116"/>
      <c r="G167" s="116"/>
      <c r="H167" s="62">
        <v>80000</v>
      </c>
      <c r="I167" s="62"/>
      <c r="J167" s="62"/>
      <c r="K167" s="62"/>
      <c r="L167" s="62"/>
      <c r="M167" s="62"/>
      <c r="N167" s="62"/>
      <c r="O167" s="62"/>
      <c r="P167" s="62"/>
      <c r="Q167" s="62"/>
      <c r="R167" s="62"/>
      <c r="S167" s="62"/>
      <c r="T167" s="31">
        <v>2</v>
      </c>
      <c r="U167" s="117"/>
      <c r="V167" s="118" t="str">
        <f t="shared" si="6"/>
        <v>No</v>
      </c>
      <c r="W167" s="109"/>
      <c r="X167" s="109"/>
      <c r="Y167" s="144"/>
    </row>
    <row r="168" spans="1:25" s="130" customFormat="1" ht="18" thickBot="1">
      <c r="A168" s="69"/>
      <c r="B168" s="70"/>
      <c r="C168" s="119" t="s">
        <v>461</v>
      </c>
      <c r="D168" s="72"/>
      <c r="E168" s="73"/>
      <c r="F168" s="120"/>
      <c r="G168" s="120"/>
      <c r="H168" s="120">
        <v>12155900</v>
      </c>
      <c r="I168" s="120"/>
      <c r="J168" s="120"/>
      <c r="K168" s="120"/>
      <c r="L168" s="121"/>
      <c r="M168" s="122"/>
      <c r="N168" s="122"/>
      <c r="O168" s="122"/>
      <c r="P168" s="123"/>
      <c r="Q168" s="124"/>
      <c r="R168" s="124"/>
      <c r="S168" s="125"/>
      <c r="T168" s="126"/>
      <c r="U168" s="127"/>
      <c r="V168" s="128"/>
      <c r="W168" s="128"/>
      <c r="X168" s="129"/>
      <c r="Y168" s="127"/>
    </row>
    <row r="171" spans="1:25" s="81" customFormat="1">
      <c r="H171" s="81">
        <v>83688287.310000002</v>
      </c>
      <c r="U171" s="82"/>
      <c r="Y171" s="4"/>
    </row>
    <row r="172" spans="1:25" s="81" customFormat="1">
      <c r="H172" s="83">
        <v>83688287.310000002</v>
      </c>
      <c r="I172" s="83"/>
      <c r="J172" s="83"/>
      <c r="K172" s="83"/>
      <c r="U172" s="82"/>
      <c r="Y172" s="4"/>
    </row>
    <row r="173" spans="1:25" s="81" customFormat="1">
      <c r="H173" s="81">
        <v>0</v>
      </c>
      <c r="U173" s="82"/>
      <c r="Y173" s="4"/>
    </row>
  </sheetData>
  <autoFilter ref="A8:AB154"/>
  <mergeCells count="15">
    <mergeCell ref="A6:B7"/>
    <mergeCell ref="C6:Y7"/>
    <mergeCell ref="A8:A9"/>
    <mergeCell ref="B8:B9"/>
    <mergeCell ref="C8:C9"/>
    <mergeCell ref="D8:D9"/>
    <mergeCell ref="E8:E9"/>
    <mergeCell ref="T8:T9"/>
    <mergeCell ref="U8:U9"/>
    <mergeCell ref="V8:V9"/>
    <mergeCell ref="W8:W9"/>
    <mergeCell ref="X8:X9"/>
    <mergeCell ref="Y8:Y9"/>
    <mergeCell ref="C156:Y156"/>
    <mergeCell ref="Y159:Y167"/>
  </mergeCells>
  <conditionalFormatting sqref="V158:V167 V10:V31 V127:V150 V33:V125">
    <cfRule type="containsText" dxfId="38" priority="38" stopIfTrue="1" operator="containsText" text="No">
      <formula>NOT(ISERROR(SEARCH("No",V10)))</formula>
    </cfRule>
    <cfRule type="containsText" dxfId="37" priority="39" stopIfTrue="1" operator="containsText" text="Yes">
      <formula>NOT(ISERROR(SEARCH("Yes",V10)))</formula>
    </cfRule>
  </conditionalFormatting>
  <conditionalFormatting sqref="W158:X167">
    <cfRule type="containsText" dxfId="36" priority="36" stopIfTrue="1" operator="containsText" text="Yes">
      <formula>NOT(ISERROR(SEARCH("Yes",W158)))</formula>
    </cfRule>
    <cfRule type="containsText" dxfId="35" priority="37" stopIfTrue="1" operator="containsText" text="No">
      <formula>NOT(ISERROR(SEARCH("No",W158)))</formula>
    </cfRule>
  </conditionalFormatting>
  <conditionalFormatting sqref="V158:V167 V10:V31 V127:V150 V33:V125">
    <cfRule type="containsText" dxfId="34" priority="35" stopIfTrue="1" operator="containsText" text="No">
      <formula>NOT(ISERROR(SEARCH("No",V10)))</formula>
    </cfRule>
  </conditionalFormatting>
  <conditionalFormatting sqref="A1:A5 A126:A1048576 A10:A123">
    <cfRule type="duplicateValues" dxfId="33" priority="34"/>
  </conditionalFormatting>
  <conditionalFormatting sqref="T10 T158:T167">
    <cfRule type="cellIs" dxfId="32" priority="31" stopIfTrue="1" operator="equal">
      <formula>1</formula>
    </cfRule>
    <cfRule type="cellIs" dxfId="31" priority="32" stopIfTrue="1" operator="equal">
      <formula>2</formula>
    </cfRule>
    <cfRule type="cellIs" dxfId="30" priority="33" stopIfTrue="1" operator="equal">
      <formula>3</formula>
    </cfRule>
  </conditionalFormatting>
  <conditionalFormatting sqref="T11:T31 T33:T123">
    <cfRule type="cellIs" dxfId="29" priority="28" stopIfTrue="1" operator="equal">
      <formula>1</formula>
    </cfRule>
    <cfRule type="cellIs" dxfId="28" priority="29" stopIfTrue="1" operator="equal">
      <formula>2</formula>
    </cfRule>
    <cfRule type="cellIs" dxfId="27" priority="30" stopIfTrue="1" operator="equal">
      <formula>3</formula>
    </cfRule>
  </conditionalFormatting>
  <conditionalFormatting sqref="T124:T125">
    <cfRule type="cellIs" dxfId="26" priority="25" stopIfTrue="1" operator="equal">
      <formula>1</formula>
    </cfRule>
    <cfRule type="cellIs" dxfId="25" priority="26" stopIfTrue="1" operator="equal">
      <formula>2</formula>
    </cfRule>
    <cfRule type="cellIs" dxfId="24" priority="27" stopIfTrue="1" operator="equal">
      <formula>3</formula>
    </cfRule>
  </conditionalFormatting>
  <conditionalFormatting sqref="T127:T150">
    <cfRule type="cellIs" dxfId="23" priority="22" stopIfTrue="1" operator="equal">
      <formula>1</formula>
    </cfRule>
    <cfRule type="cellIs" dxfId="22" priority="23" stopIfTrue="1" operator="equal">
      <formula>2</formula>
    </cfRule>
    <cfRule type="cellIs" dxfId="21" priority="24" stopIfTrue="1" operator="equal">
      <formula>3</formula>
    </cfRule>
  </conditionalFormatting>
  <conditionalFormatting sqref="A124:A125">
    <cfRule type="duplicateValues" dxfId="20" priority="21"/>
  </conditionalFormatting>
  <conditionalFormatting sqref="W127:W130 W11:W124 W142 W145:W150">
    <cfRule type="containsText" dxfId="19" priority="17" stopIfTrue="1" operator="containsText" text="Yes">
      <formula>NOT(ISERROR(SEARCH("Yes",W11)))</formula>
    </cfRule>
    <cfRule type="containsText" dxfId="18" priority="18" stopIfTrue="1" operator="containsText" text="No">
      <formula>NOT(ISERROR(SEARCH("No",W11)))</formula>
    </cfRule>
  </conditionalFormatting>
  <conditionalFormatting sqref="X127:X130 X11:X124 X142 X145:X150">
    <cfRule type="containsText" dxfId="17" priority="19" stopIfTrue="1" operator="containsText" text="Yes">
      <formula>NOT(ISERROR(SEARCH("Yes",X11)))</formula>
    </cfRule>
    <cfRule type="containsText" dxfId="16" priority="20" stopIfTrue="1" operator="containsText" text="No">
      <formula>NOT(ISERROR(SEARCH("No",X11)))</formula>
    </cfRule>
  </conditionalFormatting>
  <conditionalFormatting sqref="W10">
    <cfRule type="containsText" dxfId="15" priority="15" stopIfTrue="1" operator="containsText" text="Yes">
      <formula>NOT(ISERROR(SEARCH("Yes",W10)))</formula>
    </cfRule>
    <cfRule type="containsText" dxfId="14" priority="16" stopIfTrue="1" operator="containsText" text="No">
      <formula>NOT(ISERROR(SEARCH("No",W10)))</formula>
    </cfRule>
  </conditionalFormatting>
  <conditionalFormatting sqref="X10">
    <cfRule type="containsText" dxfId="13" priority="13" stopIfTrue="1" operator="containsText" text="Yes">
      <formula>NOT(ISERROR(SEARCH("Yes",X10)))</formula>
    </cfRule>
    <cfRule type="containsText" dxfId="12" priority="14" stopIfTrue="1" operator="containsText" text="No">
      <formula>NOT(ISERROR(SEARCH("No",X10)))</formula>
    </cfRule>
  </conditionalFormatting>
  <conditionalFormatting sqref="W131:W141">
    <cfRule type="containsText" dxfId="11" priority="9" stopIfTrue="1" operator="containsText" text="Yes">
      <formula>NOT(ISERROR(SEARCH("Yes",W131)))</formula>
    </cfRule>
    <cfRule type="containsText" dxfId="10" priority="10" stopIfTrue="1" operator="containsText" text="No">
      <formula>NOT(ISERROR(SEARCH("No",W131)))</formula>
    </cfRule>
  </conditionalFormatting>
  <conditionalFormatting sqref="X131:X141">
    <cfRule type="containsText" dxfId="9" priority="11" stopIfTrue="1" operator="containsText" text="Yes">
      <formula>NOT(ISERROR(SEARCH("Yes",X131)))</formula>
    </cfRule>
    <cfRule type="containsText" dxfId="8" priority="12" stopIfTrue="1" operator="containsText" text="No">
      <formula>NOT(ISERROR(SEARCH("No",X131)))</formula>
    </cfRule>
  </conditionalFormatting>
  <conditionalFormatting sqref="W143:W144">
    <cfRule type="containsText" dxfId="7" priority="5" stopIfTrue="1" operator="containsText" text="Yes">
      <formula>NOT(ISERROR(SEARCH("Yes",W143)))</formula>
    </cfRule>
    <cfRule type="containsText" dxfId="6" priority="6" stopIfTrue="1" operator="containsText" text="No">
      <formula>NOT(ISERROR(SEARCH("No",W143)))</formula>
    </cfRule>
  </conditionalFormatting>
  <conditionalFormatting sqref="X143:X144">
    <cfRule type="containsText" dxfId="5" priority="7" stopIfTrue="1" operator="containsText" text="Yes">
      <formula>NOT(ISERROR(SEARCH("Yes",X143)))</formula>
    </cfRule>
    <cfRule type="containsText" dxfId="4" priority="8" stopIfTrue="1" operator="containsText" text="No">
      <formula>NOT(ISERROR(SEARCH("No",X143)))</formula>
    </cfRule>
  </conditionalFormatting>
  <conditionalFormatting sqref="W125">
    <cfRule type="containsText" dxfId="3" priority="1" stopIfTrue="1" operator="containsText" text="Yes">
      <formula>NOT(ISERROR(SEARCH("Yes",W125)))</formula>
    </cfRule>
    <cfRule type="containsText" dxfId="2" priority="2" stopIfTrue="1" operator="containsText" text="No">
      <formula>NOT(ISERROR(SEARCH("No",W125)))</formula>
    </cfRule>
  </conditionalFormatting>
  <conditionalFormatting sqref="X125">
    <cfRule type="containsText" dxfId="1" priority="3" stopIfTrue="1" operator="containsText" text="Yes">
      <formula>NOT(ISERROR(SEARCH("Yes",X125)))</formula>
    </cfRule>
    <cfRule type="containsText" dxfId="0" priority="4" stopIfTrue="1" operator="containsText" text="No">
      <formula>NOT(ISERROR(SEARCH("No",X125)))</formula>
    </cfRule>
  </conditionalFormatting>
  <hyperlinks>
    <hyperlink ref="A10" location="'B0087'!A1" display="B0087"/>
    <hyperlink ref="A11" location="'B0077'!A1" display="B0077"/>
    <hyperlink ref="A14" location="'T2273'!A1" display="T2273"/>
    <hyperlink ref="A18" location="'T2277'!A1" display="T2277"/>
    <hyperlink ref="A20" location="'B0086'!A1" display="B0086"/>
    <hyperlink ref="A23" location="'T2280'!A1" display="T2280"/>
    <hyperlink ref="A24" location="'T2281'!A1" display="T2281"/>
    <hyperlink ref="A28" location="'A4808'!A1" display="A4808"/>
    <hyperlink ref="A29" location="'A4810'!A1" display="A4810"/>
    <hyperlink ref="A30" location="'A4814'!A1" display="A4814"/>
    <hyperlink ref="A32" location="'A4816'!A1" display="A4816"/>
    <hyperlink ref="A40" location="'A4820'!A1" display="A4820"/>
    <hyperlink ref="A41" location="'A4821'!A1" display="A4821"/>
    <hyperlink ref="A42" location="'A4826'!A1" display="A4826"/>
    <hyperlink ref="A45" location="'A4829'!A1" display="A4829"/>
    <hyperlink ref="A46" location="'A4830'!A1" display="A4830"/>
    <hyperlink ref="A49" location="'B0033'!A1" display="B0033"/>
    <hyperlink ref="A52" location="'B0067'!A1" display="B0067"/>
    <hyperlink ref="A61" location="'G6013'!A1" display="G6013"/>
    <hyperlink ref="A62" location="'C3039'!A1" display="C3039"/>
    <hyperlink ref="A63" location="'C3044'!A1" display="C3044"/>
    <hyperlink ref="A70" location="'C3053'!A1" display="C3053"/>
    <hyperlink ref="A74" location="'B0028'!A1" display="B0028"/>
    <hyperlink ref="A75" location="'B0036'!A1" display="B0036"/>
    <hyperlink ref="A76" location="'B0037'!A1" display="B0037"/>
    <hyperlink ref="A77" location="'B0040'!A1" display="B0040"/>
    <hyperlink ref="A79" location="'B0043'!A1" display="B0043"/>
    <hyperlink ref="A80" location="'B0044'!A1" display="B0044"/>
    <hyperlink ref="A84" location="'B0072'!A1" display="B0072"/>
    <hyperlink ref="A88" location="'B0081'!A1" display="B0081"/>
    <hyperlink ref="A89" location="'B0088'!A1" display="B0088"/>
    <hyperlink ref="A92" location="'T2269'!A1" display="T2269"/>
    <hyperlink ref="A96" location="'E3555'!A1" display="E3555"/>
    <hyperlink ref="A98" location="'F0015'!A1" display="F0015"/>
    <hyperlink ref="A101" location="'F1323'!A1" display="F1323"/>
    <hyperlink ref="A116" location="'B0075'!A1" display="B0075"/>
    <hyperlink ref="A117" location="'B0054'!A1" display="B0054"/>
    <hyperlink ref="A118" location="'B0068'!A1" display="B0068"/>
    <hyperlink ref="A119" location="'B0076'!A1" display="B0076"/>
    <hyperlink ref="A122" location="'B0082'!A1" display="B0082"/>
    <hyperlink ref="A123" location="'M5020'!A1" display="M5020"/>
    <hyperlink ref="A124" location="'M5021'!A1" display="M5021"/>
    <hyperlink ref="A125" location="'N5019'!A1" display="N5019"/>
    <hyperlink ref="A127" location="'B0034'!A1" display="B0034"/>
    <hyperlink ref="A129" location="'N7030'!A1" display="N7030"/>
    <hyperlink ref="A130" location="'N6384'!A1" display="N6384"/>
    <hyperlink ref="A131" location="'N6385'!A1" display="N6385"/>
    <hyperlink ref="A132" location="'N6386'!A1" display="N6386"/>
    <hyperlink ref="A133" location="'N6387'!A1" display="N6387"/>
    <hyperlink ref="A134" location="'N6388'!A1" display="N6388"/>
    <hyperlink ref="A135" location="'N6389'!A1" display="N6389"/>
    <hyperlink ref="A136" location="'N6390'!A1" display="N6390"/>
    <hyperlink ref="A137" location="'N6391'!A1" display="N6391"/>
    <hyperlink ref="A138" location="'N6392'!A1" display="N6392"/>
    <hyperlink ref="A139" location="'N6393'!A1" display="N6393"/>
    <hyperlink ref="A140" location="'N6394'!A1" display="N6394"/>
    <hyperlink ref="A141" location="'N6395'!A1" display="N6395"/>
    <hyperlink ref="A142" location="'N7020'!A1" display="N7020"/>
    <hyperlink ref="A143" location="'N7026'!A1" display="N7026"/>
    <hyperlink ref="A144" location="'N7027'!A1" display="N7027"/>
    <hyperlink ref="A145" location="'N7029'!A1" display="N7029"/>
    <hyperlink ref="A146" location="'N7031'!A1" display="N7031"/>
    <hyperlink ref="A147" location="'N7032'!A1" display="N7032"/>
    <hyperlink ref="A148" location="'N7033'!A1" display="N7033"/>
    <hyperlink ref="A149" location="'N7036'!A1" display="N7036"/>
    <hyperlink ref="A150" location="'N7034'!A1" display="N7034"/>
    <hyperlink ref="A159" location="'A4833'!A1" display="A4833"/>
    <hyperlink ref="A161" location="'A4837'!A1" display="A4837"/>
    <hyperlink ref="A162" location="'B0083'!A1" display="B0083"/>
    <hyperlink ref="A163" location="'B0084'!A1" display="B0084"/>
    <hyperlink ref="A165" location="'B0069'!A1" display="B0069"/>
    <hyperlink ref="A31" location="'A4815'!A1" display="A4815"/>
    <hyperlink ref="A17" location="'T2276'!A1" display="T2276"/>
  </hyperlinks>
  <pageMargins left="0.70866141732283472" right="0.70866141732283472" top="0.74803149606299213" bottom="0.74803149606299213" header="0.31496062992125984" footer="0.31496062992125984"/>
  <pageSetup paperSize="8"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CAMAC Report</vt:lpstr>
      <vt:lpstr>'CAMAC Report'!Print_Area</vt:lpstr>
    </vt:vector>
  </TitlesOfParts>
  <Company>Oxford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AppV Sequencer Account</dc:creator>
  <cp:lastModifiedBy>Stephen.Clarke</cp:lastModifiedBy>
  <dcterms:created xsi:type="dcterms:W3CDTF">2015-01-12T16:38:23Z</dcterms:created>
  <dcterms:modified xsi:type="dcterms:W3CDTF">2015-01-13T11:13:50Z</dcterms:modified>
</cp:coreProperties>
</file>